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admsrv28\users$\kathebur001\My Documents\Föreningsstöd\Närvarokort\"/>
    </mc:Choice>
  </mc:AlternateContent>
  <bookViews>
    <workbookView xWindow="0" yWindow="0" windowWidth="19200" windowHeight="6900" activeTab="1"/>
  </bookViews>
  <sheets>
    <sheet name="Redovisning 1" sheetId="1" r:id="rId1"/>
    <sheet name="Redovisning 2" sheetId="4" r:id="rId2"/>
    <sheet name="Redovisning 3" sheetId="5" r:id="rId3"/>
    <sheet name="Redovisning 4" sheetId="6" r:id="rId4"/>
    <sheet name="Summering" sheetId="2" r:id="rId5"/>
    <sheet name="Formler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M134" i="3"/>
  <c r="M133" i="3"/>
  <c r="M132" i="3"/>
  <c r="M131" i="3"/>
  <c r="M130" i="3"/>
  <c r="M129" i="3"/>
  <c r="M128" i="3"/>
  <c r="M127" i="3"/>
  <c r="M126" i="3"/>
  <c r="M125" i="3"/>
  <c r="M124" i="3"/>
  <c r="M123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M75" i="3"/>
  <c r="M74" i="3"/>
  <c r="M73" i="3"/>
  <c r="M72" i="3"/>
  <c r="M71" i="3"/>
  <c r="M70" i="3"/>
  <c r="M69" i="3"/>
  <c r="M68" i="3"/>
  <c r="M67" i="3"/>
  <c r="M66" i="3"/>
  <c r="M65" i="3"/>
  <c r="N64" i="3"/>
  <c r="M64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N5" i="3"/>
  <c r="M16" i="3"/>
  <c r="M15" i="3"/>
  <c r="M14" i="3"/>
  <c r="M13" i="3"/>
  <c r="M12" i="3"/>
  <c r="M11" i="3"/>
  <c r="M10" i="3"/>
  <c r="M9" i="3"/>
  <c r="M8" i="3"/>
  <c r="M7" i="3"/>
  <c r="M6" i="3"/>
  <c r="M5" i="3"/>
  <c r="J5" i="3"/>
  <c r="I5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E6" i="3"/>
  <c r="E5" i="3"/>
  <c r="A5" i="3"/>
  <c r="H236" i="3" l="1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N193" i="3" l="1"/>
  <c r="N192" i="3"/>
  <c r="N191" i="3"/>
  <c r="N190" i="3"/>
  <c r="N188" i="3"/>
  <c r="N187" i="3"/>
  <c r="N186" i="3"/>
  <c r="N185" i="3"/>
  <c r="N184" i="3"/>
  <c r="N183" i="3"/>
  <c r="N182" i="3"/>
  <c r="M193" i="3"/>
  <c r="M192" i="3"/>
  <c r="M191" i="3"/>
  <c r="M190" i="3"/>
  <c r="M189" i="3"/>
  <c r="N189" i="3" s="1"/>
  <c r="M188" i="3"/>
  <c r="M187" i="3"/>
  <c r="M186" i="3"/>
  <c r="M185" i="3"/>
  <c r="M184" i="3"/>
  <c r="M183" i="3"/>
  <c r="M182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09" i="3"/>
  <c r="L201" i="3"/>
  <c r="L193" i="3"/>
  <c r="L186" i="3"/>
  <c r="L185" i="3"/>
  <c r="L184" i="3"/>
  <c r="L183" i="3"/>
  <c r="L182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186" i="3"/>
  <c r="K185" i="3"/>
  <c r="K184" i="3"/>
  <c r="K183" i="3"/>
  <c r="K182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5" i="3"/>
  <c r="J212" i="3"/>
  <c r="J209" i="3"/>
  <c r="J207" i="3"/>
  <c r="J204" i="3"/>
  <c r="J201" i="3"/>
  <c r="J199" i="3"/>
  <c r="J196" i="3"/>
  <c r="J193" i="3"/>
  <c r="J191" i="3"/>
  <c r="J187" i="3"/>
  <c r="J186" i="3"/>
  <c r="J185" i="3"/>
  <c r="J184" i="3"/>
  <c r="J183" i="3"/>
  <c r="J182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186" i="3"/>
  <c r="I185" i="3"/>
  <c r="I184" i="3"/>
  <c r="I183" i="3"/>
  <c r="I182" i="3"/>
  <c r="L216" i="3"/>
  <c r="L215" i="3"/>
  <c r="L213" i="3"/>
  <c r="L212" i="3"/>
  <c r="L210" i="3"/>
  <c r="L208" i="3"/>
  <c r="L207" i="3"/>
  <c r="L205" i="3"/>
  <c r="L204" i="3"/>
  <c r="L202" i="3"/>
  <c r="L200" i="3"/>
  <c r="L199" i="3"/>
  <c r="L197" i="3"/>
  <c r="L196" i="3"/>
  <c r="L194" i="3"/>
  <c r="L192" i="3"/>
  <c r="L191" i="3"/>
  <c r="K215" i="3"/>
  <c r="K214" i="3"/>
  <c r="K213" i="3"/>
  <c r="K212" i="3"/>
  <c r="K211" i="3"/>
  <c r="K210" i="3"/>
  <c r="K207" i="3"/>
  <c r="K206" i="3"/>
  <c r="K205" i="3"/>
  <c r="K204" i="3"/>
  <c r="K203" i="3"/>
  <c r="K202" i="3"/>
  <c r="K199" i="3"/>
  <c r="K198" i="3"/>
  <c r="K197" i="3"/>
  <c r="K196" i="3"/>
  <c r="K195" i="3"/>
  <c r="K194" i="3"/>
  <c r="K191" i="3"/>
  <c r="K190" i="3"/>
  <c r="K189" i="3"/>
  <c r="J216" i="3"/>
  <c r="J214" i="3"/>
  <c r="J213" i="3"/>
  <c r="J211" i="3"/>
  <c r="J210" i="3"/>
  <c r="J208" i="3"/>
  <c r="J206" i="3"/>
  <c r="J205" i="3"/>
  <c r="J203" i="3"/>
  <c r="J202" i="3"/>
  <c r="J200" i="3"/>
  <c r="J197" i="3"/>
  <c r="J195" i="3"/>
  <c r="J194" i="3"/>
  <c r="J192" i="3"/>
  <c r="J190" i="3"/>
  <c r="I217" i="3"/>
  <c r="I215" i="3"/>
  <c r="I213" i="3"/>
  <c r="I212" i="3"/>
  <c r="I210" i="3"/>
  <c r="I209" i="3"/>
  <c r="I207" i="3"/>
  <c r="I205" i="3"/>
  <c r="I204" i="3"/>
  <c r="I202" i="3"/>
  <c r="I201" i="3"/>
  <c r="I199" i="3"/>
  <c r="I197" i="3"/>
  <c r="I196" i="3"/>
  <c r="I194" i="3"/>
  <c r="I193" i="3"/>
  <c r="I191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0" i="3"/>
  <c r="D209" i="3"/>
  <c r="D202" i="3"/>
  <c r="D201" i="3"/>
  <c r="D194" i="3"/>
  <c r="D193" i="3"/>
  <c r="D186" i="3"/>
  <c r="D185" i="3"/>
  <c r="D184" i="3"/>
  <c r="D183" i="3"/>
  <c r="D182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3" i="3"/>
  <c r="C210" i="3"/>
  <c r="C209" i="3"/>
  <c r="C208" i="3"/>
  <c r="C205" i="3"/>
  <c r="C202" i="3"/>
  <c r="C201" i="3"/>
  <c r="C200" i="3"/>
  <c r="C197" i="3"/>
  <c r="C194" i="3"/>
  <c r="C193" i="3"/>
  <c r="C192" i="3"/>
  <c r="C186" i="3"/>
  <c r="C185" i="3"/>
  <c r="C184" i="3"/>
  <c r="C183" i="3"/>
  <c r="C182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D216" i="3" s="1"/>
  <c r="B215" i="3"/>
  <c r="D215" i="3" s="1"/>
  <c r="B214" i="3"/>
  <c r="B213" i="3"/>
  <c r="D213" i="3" s="1"/>
  <c r="B212" i="3"/>
  <c r="D212" i="3" s="1"/>
  <c r="B211" i="3"/>
  <c r="B210" i="3"/>
  <c r="B209" i="3"/>
  <c r="B208" i="3"/>
  <c r="D208" i="3" s="1"/>
  <c r="B207" i="3"/>
  <c r="D207" i="3" s="1"/>
  <c r="B206" i="3"/>
  <c r="B205" i="3"/>
  <c r="D205" i="3" s="1"/>
  <c r="B204" i="3"/>
  <c r="D204" i="3" s="1"/>
  <c r="B203" i="3"/>
  <c r="B202" i="3"/>
  <c r="B201" i="3"/>
  <c r="B200" i="3"/>
  <c r="D200" i="3" s="1"/>
  <c r="B199" i="3"/>
  <c r="D199" i="3" s="1"/>
  <c r="B198" i="3"/>
  <c r="B197" i="3"/>
  <c r="D197" i="3" s="1"/>
  <c r="B196" i="3"/>
  <c r="D196" i="3" s="1"/>
  <c r="B195" i="3"/>
  <c r="B194" i="3"/>
  <c r="B193" i="3"/>
  <c r="B192" i="3"/>
  <c r="D192" i="3" s="1"/>
  <c r="B191" i="3"/>
  <c r="D191" i="3" s="1"/>
  <c r="B190" i="3"/>
  <c r="B189" i="3"/>
  <c r="B188" i="3"/>
  <c r="B187" i="3"/>
  <c r="B186" i="3"/>
  <c r="B185" i="3"/>
  <c r="B184" i="3"/>
  <c r="B183" i="3"/>
  <c r="B182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C215" i="3" s="1"/>
  <c r="A214" i="3"/>
  <c r="C214" i="3" s="1"/>
  <c r="A213" i="3"/>
  <c r="A212" i="3"/>
  <c r="C212" i="3" s="1"/>
  <c r="A211" i="3"/>
  <c r="C211" i="3" s="1"/>
  <c r="A210" i="3"/>
  <c r="A209" i="3"/>
  <c r="A208" i="3"/>
  <c r="A207" i="3"/>
  <c r="C207" i="3" s="1"/>
  <c r="A206" i="3"/>
  <c r="C206" i="3" s="1"/>
  <c r="A205" i="3"/>
  <c r="A204" i="3"/>
  <c r="C204" i="3" s="1"/>
  <c r="A203" i="3"/>
  <c r="C203" i="3" s="1"/>
  <c r="A202" i="3"/>
  <c r="A201" i="3"/>
  <c r="A200" i="3"/>
  <c r="A199" i="3"/>
  <c r="C199" i="3" s="1"/>
  <c r="A198" i="3"/>
  <c r="A197" i="3"/>
  <c r="A196" i="3"/>
  <c r="C196" i="3" s="1"/>
  <c r="A195" i="3"/>
  <c r="C195" i="3" s="1"/>
  <c r="A194" i="3"/>
  <c r="A193" i="3"/>
  <c r="A192" i="3"/>
  <c r="A191" i="3"/>
  <c r="C191" i="3" s="1"/>
  <c r="A190" i="3"/>
  <c r="C190" i="3" s="1"/>
  <c r="A189" i="3"/>
  <c r="A188" i="3"/>
  <c r="C188" i="3" s="1"/>
  <c r="A187" i="3"/>
  <c r="C187" i="3" s="1"/>
  <c r="A186" i="3"/>
  <c r="A185" i="3"/>
  <c r="A184" i="3"/>
  <c r="A183" i="3"/>
  <c r="A182" i="3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K217" i="3" s="1"/>
  <c r="AC64" i="6"/>
  <c r="K216" i="3" s="1"/>
  <c r="AC63" i="6"/>
  <c r="AC62" i="6"/>
  <c r="I214" i="3" s="1"/>
  <c r="AC61" i="6"/>
  <c r="AC60" i="6"/>
  <c r="AC59" i="6"/>
  <c r="I211" i="3" s="1"/>
  <c r="AC58" i="6"/>
  <c r="AC57" i="6"/>
  <c r="K209" i="3" s="1"/>
  <c r="AC56" i="6"/>
  <c r="I208" i="3" s="1"/>
  <c r="AC55" i="6"/>
  <c r="AC54" i="6"/>
  <c r="I206" i="3" s="1"/>
  <c r="AC53" i="6"/>
  <c r="AC52" i="6"/>
  <c r="AC51" i="6"/>
  <c r="L203" i="3" s="1"/>
  <c r="AC50" i="6"/>
  <c r="AC49" i="6"/>
  <c r="K201" i="3" s="1"/>
  <c r="AC48" i="6"/>
  <c r="K200" i="3" s="1"/>
  <c r="AC47" i="6"/>
  <c r="AC46" i="6"/>
  <c r="I198" i="3" s="1"/>
  <c r="AC45" i="6"/>
  <c r="AC44" i="6"/>
  <c r="AC43" i="6"/>
  <c r="D195" i="3" s="1"/>
  <c r="AC42" i="6"/>
  <c r="AC41" i="6"/>
  <c r="K193" i="3" s="1"/>
  <c r="AC40" i="6"/>
  <c r="I192" i="3" s="1"/>
  <c r="AC39" i="6"/>
  <c r="AC38" i="6"/>
  <c r="I190" i="3" s="1"/>
  <c r="AC37" i="6"/>
  <c r="L189" i="3" s="1"/>
  <c r="AC36" i="6"/>
  <c r="I188" i="3" s="1"/>
  <c r="AC35" i="6"/>
  <c r="L187" i="3" s="1"/>
  <c r="AC34" i="6"/>
  <c r="AC33" i="6"/>
  <c r="AC32" i="6"/>
  <c r="AC31" i="6"/>
  <c r="AC30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0" i="6"/>
  <c r="N75" i="3"/>
  <c r="N74" i="3"/>
  <c r="N73" i="3"/>
  <c r="N72" i="3"/>
  <c r="N71" i="3"/>
  <c r="N70" i="3"/>
  <c r="N69" i="3"/>
  <c r="N68" i="3"/>
  <c r="N67" i="3"/>
  <c r="N66" i="3"/>
  <c r="N65" i="3"/>
  <c r="N134" i="3"/>
  <c r="N133" i="3"/>
  <c r="N132" i="3"/>
  <c r="N131" i="3"/>
  <c r="N130" i="3"/>
  <c r="N129" i="3"/>
  <c r="N128" i="3"/>
  <c r="N127" i="3"/>
  <c r="N125" i="3"/>
  <c r="N124" i="3"/>
  <c r="N123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5" i="3"/>
  <c r="L150" i="3"/>
  <c r="L147" i="3"/>
  <c r="L142" i="3"/>
  <c r="L139" i="3"/>
  <c r="L131" i="3"/>
  <c r="L130" i="3"/>
  <c r="L129" i="3"/>
  <c r="L128" i="3"/>
  <c r="L127" i="3"/>
  <c r="L126" i="3"/>
  <c r="L125" i="3"/>
  <c r="L124" i="3"/>
  <c r="L123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31" i="3"/>
  <c r="K130" i="3"/>
  <c r="K129" i="3"/>
  <c r="K128" i="3"/>
  <c r="K127" i="3"/>
  <c r="K126" i="3"/>
  <c r="K125" i="3"/>
  <c r="K124" i="3"/>
  <c r="K123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6" i="3"/>
  <c r="J153" i="3"/>
  <c r="J148" i="3"/>
  <c r="J145" i="3"/>
  <c r="J140" i="3"/>
  <c r="J137" i="3"/>
  <c r="J132" i="3"/>
  <c r="J131" i="3"/>
  <c r="J130" i="3"/>
  <c r="J129" i="3"/>
  <c r="J128" i="3"/>
  <c r="J127" i="3"/>
  <c r="J126" i="3"/>
  <c r="J125" i="3"/>
  <c r="J124" i="3"/>
  <c r="J123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5" i="3"/>
  <c r="I152" i="3"/>
  <c r="I147" i="3"/>
  <c r="I144" i="3"/>
  <c r="I139" i="3"/>
  <c r="I136" i="3"/>
  <c r="I131" i="3"/>
  <c r="I130" i="3"/>
  <c r="I129" i="3"/>
  <c r="I128" i="3"/>
  <c r="I127" i="3"/>
  <c r="I126" i="3"/>
  <c r="I125" i="3"/>
  <c r="I124" i="3"/>
  <c r="I123" i="3"/>
  <c r="L157" i="3"/>
  <c r="L156" i="3"/>
  <c r="L154" i="3"/>
  <c r="L153" i="3"/>
  <c r="L152" i="3"/>
  <c r="L151" i="3"/>
  <c r="L149" i="3"/>
  <c r="L148" i="3"/>
  <c r="L146" i="3"/>
  <c r="L145" i="3"/>
  <c r="L144" i="3"/>
  <c r="L143" i="3"/>
  <c r="L141" i="3"/>
  <c r="L140" i="3"/>
  <c r="L138" i="3"/>
  <c r="L137" i="3"/>
  <c r="L136" i="3"/>
  <c r="L132" i="3"/>
  <c r="K156" i="3"/>
  <c r="K155" i="3"/>
  <c r="K153" i="3"/>
  <c r="K152" i="3"/>
  <c r="K151" i="3"/>
  <c r="K150" i="3"/>
  <c r="K148" i="3"/>
  <c r="K147" i="3"/>
  <c r="K145" i="3"/>
  <c r="K144" i="3"/>
  <c r="K143" i="3"/>
  <c r="K142" i="3"/>
  <c r="K140" i="3"/>
  <c r="K139" i="3"/>
  <c r="K137" i="3"/>
  <c r="K136" i="3"/>
  <c r="K132" i="3"/>
  <c r="J157" i="3"/>
  <c r="J155" i="3"/>
  <c r="J154" i="3"/>
  <c r="J152" i="3"/>
  <c r="J151" i="3"/>
  <c r="J150" i="3"/>
  <c r="J149" i="3"/>
  <c r="J147" i="3"/>
  <c r="J146" i="3"/>
  <c r="J144" i="3"/>
  <c r="J143" i="3"/>
  <c r="J142" i="3"/>
  <c r="J141" i="3"/>
  <c r="J139" i="3"/>
  <c r="J138" i="3"/>
  <c r="J136" i="3"/>
  <c r="I157" i="3"/>
  <c r="I156" i="3"/>
  <c r="I154" i="3"/>
  <c r="I153" i="3"/>
  <c r="I151" i="3"/>
  <c r="I150" i="3"/>
  <c r="I149" i="3"/>
  <c r="I148" i="3"/>
  <c r="I146" i="3"/>
  <c r="I145" i="3"/>
  <c r="I143" i="3"/>
  <c r="I142" i="3"/>
  <c r="I141" i="3"/>
  <c r="I140" i="3"/>
  <c r="I138" i="3"/>
  <c r="I137" i="3"/>
  <c r="I132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5" i="3"/>
  <c r="D151" i="3"/>
  <c r="D150" i="3"/>
  <c r="D147" i="3"/>
  <c r="D143" i="3"/>
  <c r="D142" i="3"/>
  <c r="D139" i="3"/>
  <c r="D131" i="3"/>
  <c r="D130" i="3"/>
  <c r="D129" i="3"/>
  <c r="D128" i="3"/>
  <c r="D127" i="3"/>
  <c r="D126" i="3"/>
  <c r="D125" i="3"/>
  <c r="D124" i="3"/>
  <c r="D123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31" i="3"/>
  <c r="C130" i="3"/>
  <c r="C129" i="3"/>
  <c r="C128" i="3"/>
  <c r="C127" i="3"/>
  <c r="C126" i="3"/>
  <c r="C125" i="3"/>
  <c r="C124" i="3"/>
  <c r="C123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D157" i="3" s="1"/>
  <c r="B156" i="3"/>
  <c r="D156" i="3" s="1"/>
  <c r="B155" i="3"/>
  <c r="B154" i="3"/>
  <c r="D154" i="3" s="1"/>
  <c r="B153" i="3"/>
  <c r="D153" i="3" s="1"/>
  <c r="B152" i="3"/>
  <c r="D152" i="3" s="1"/>
  <c r="B151" i="3"/>
  <c r="B150" i="3"/>
  <c r="B149" i="3"/>
  <c r="D149" i="3" s="1"/>
  <c r="B148" i="3"/>
  <c r="D148" i="3" s="1"/>
  <c r="B147" i="3"/>
  <c r="B146" i="3"/>
  <c r="D146" i="3" s="1"/>
  <c r="B145" i="3"/>
  <c r="D145" i="3" s="1"/>
  <c r="B144" i="3"/>
  <c r="D144" i="3" s="1"/>
  <c r="B143" i="3"/>
  <c r="B142" i="3"/>
  <c r="B141" i="3"/>
  <c r="D141" i="3" s="1"/>
  <c r="B140" i="3"/>
  <c r="D140" i="3" s="1"/>
  <c r="B139" i="3"/>
  <c r="B138" i="3"/>
  <c r="D138" i="3" s="1"/>
  <c r="B137" i="3"/>
  <c r="D137" i="3" s="1"/>
  <c r="B136" i="3"/>
  <c r="D136" i="3" s="1"/>
  <c r="B135" i="3"/>
  <c r="B134" i="3"/>
  <c r="B133" i="3"/>
  <c r="B132" i="3"/>
  <c r="D132" i="3" s="1"/>
  <c r="B131" i="3"/>
  <c r="B130" i="3"/>
  <c r="B129" i="3"/>
  <c r="B128" i="3"/>
  <c r="B127" i="3"/>
  <c r="B126" i="3"/>
  <c r="B125" i="3"/>
  <c r="B124" i="3"/>
  <c r="B123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C156" i="3" s="1"/>
  <c r="A155" i="3"/>
  <c r="C155" i="3" s="1"/>
  <c r="A154" i="3"/>
  <c r="A153" i="3"/>
  <c r="C153" i="3" s="1"/>
  <c r="A152" i="3"/>
  <c r="C152" i="3" s="1"/>
  <c r="A151" i="3"/>
  <c r="C151" i="3" s="1"/>
  <c r="A150" i="3"/>
  <c r="A149" i="3"/>
  <c r="A148" i="3"/>
  <c r="C148" i="3" s="1"/>
  <c r="A147" i="3"/>
  <c r="C147" i="3" s="1"/>
  <c r="A146" i="3"/>
  <c r="A145" i="3"/>
  <c r="C145" i="3" s="1"/>
  <c r="A144" i="3"/>
  <c r="C144" i="3" s="1"/>
  <c r="A143" i="3"/>
  <c r="C143" i="3" s="1"/>
  <c r="A142" i="3"/>
  <c r="A141" i="3"/>
  <c r="A140" i="3"/>
  <c r="C140" i="3" s="1"/>
  <c r="A139" i="3"/>
  <c r="C139" i="3" s="1"/>
  <c r="A138" i="3"/>
  <c r="A137" i="3"/>
  <c r="C137" i="3" s="1"/>
  <c r="A136" i="3"/>
  <c r="C136" i="3" s="1"/>
  <c r="A135" i="3"/>
  <c r="A134" i="3"/>
  <c r="A133" i="3"/>
  <c r="A132" i="3"/>
  <c r="C132" i="3" s="1"/>
  <c r="A131" i="3"/>
  <c r="A130" i="3"/>
  <c r="A129" i="3"/>
  <c r="A128" i="3"/>
  <c r="A127" i="3"/>
  <c r="A126" i="3"/>
  <c r="A125" i="3"/>
  <c r="A124" i="3"/>
  <c r="A123" i="3"/>
  <c r="L118" i="3"/>
  <c r="L117" i="3"/>
  <c r="L116" i="3"/>
  <c r="L115" i="3"/>
  <c r="L114" i="3"/>
  <c r="L113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69" i="3"/>
  <c r="L68" i="3"/>
  <c r="L67" i="3"/>
  <c r="L66" i="3"/>
  <c r="L65" i="3"/>
  <c r="L64" i="3"/>
  <c r="K118" i="3"/>
  <c r="K117" i="3"/>
  <c r="K116" i="3"/>
  <c r="K115" i="3"/>
  <c r="K114" i="3"/>
  <c r="K113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69" i="3"/>
  <c r="K68" i="3"/>
  <c r="K67" i="3"/>
  <c r="K66" i="3"/>
  <c r="K65" i="3"/>
  <c r="K64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69" i="3"/>
  <c r="J68" i="3"/>
  <c r="J67" i="3"/>
  <c r="J66" i="3"/>
  <c r="J65" i="3"/>
  <c r="J64" i="3"/>
  <c r="I118" i="3"/>
  <c r="I117" i="3"/>
  <c r="I116" i="3"/>
  <c r="I115" i="3"/>
  <c r="I114" i="3"/>
  <c r="I113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69" i="3"/>
  <c r="I68" i="3"/>
  <c r="I67" i="3"/>
  <c r="I66" i="3"/>
  <c r="I65" i="3"/>
  <c r="I64" i="3"/>
  <c r="L112" i="3"/>
  <c r="L78" i="3"/>
  <c r="L77" i="3"/>
  <c r="L76" i="3"/>
  <c r="L72" i="3"/>
  <c r="L71" i="3"/>
  <c r="L70" i="3"/>
  <c r="I112" i="3"/>
  <c r="I77" i="3"/>
  <c r="I76" i="3"/>
  <c r="I71" i="3"/>
  <c r="K112" i="3"/>
  <c r="K78" i="3"/>
  <c r="K76" i="3"/>
  <c r="K71" i="3"/>
  <c r="K70" i="3"/>
  <c r="J78" i="3"/>
  <c r="J77" i="3"/>
  <c r="J70" i="3"/>
  <c r="D118" i="3"/>
  <c r="D117" i="3"/>
  <c r="D116" i="3"/>
  <c r="D115" i="3"/>
  <c r="D114" i="3"/>
  <c r="D113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69" i="3"/>
  <c r="D68" i="3"/>
  <c r="D67" i="3"/>
  <c r="D66" i="3"/>
  <c r="D65" i="3"/>
  <c r="D64" i="3"/>
  <c r="C118" i="3"/>
  <c r="C117" i="3"/>
  <c r="C116" i="3"/>
  <c r="C115" i="3"/>
  <c r="C114" i="3"/>
  <c r="C113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2" i="3"/>
  <c r="C69" i="3"/>
  <c r="C68" i="3"/>
  <c r="C67" i="3"/>
  <c r="C66" i="3"/>
  <c r="C65" i="3"/>
  <c r="C64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D78" i="3" s="1"/>
  <c r="B77" i="3"/>
  <c r="D77" i="3" s="1"/>
  <c r="B76" i="3"/>
  <c r="B75" i="3"/>
  <c r="B74" i="3"/>
  <c r="B73" i="3"/>
  <c r="B72" i="3"/>
  <c r="D72" i="3" s="1"/>
  <c r="B71" i="3"/>
  <c r="D71" i="3" s="1"/>
  <c r="B70" i="3"/>
  <c r="B69" i="3"/>
  <c r="B68" i="3"/>
  <c r="B67" i="3"/>
  <c r="B66" i="3"/>
  <c r="B65" i="3"/>
  <c r="B64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C77" i="3" s="1"/>
  <c r="A76" i="3"/>
  <c r="A75" i="3"/>
  <c r="A74" i="3"/>
  <c r="A73" i="3"/>
  <c r="A72" i="3"/>
  <c r="A71" i="3"/>
  <c r="C71" i="3" s="1"/>
  <c r="A70" i="3"/>
  <c r="A69" i="3"/>
  <c r="A68" i="3"/>
  <c r="A67" i="3"/>
  <c r="A66" i="3"/>
  <c r="A65" i="3"/>
  <c r="A64" i="3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K157" i="3" s="1"/>
  <c r="AC63" i="5"/>
  <c r="AC62" i="5"/>
  <c r="AC61" i="5"/>
  <c r="C154" i="3" s="1"/>
  <c r="AC60" i="5"/>
  <c r="AC59" i="5"/>
  <c r="AC58" i="5"/>
  <c r="AC57" i="5"/>
  <c r="C150" i="3" s="1"/>
  <c r="AC56" i="5"/>
  <c r="K149" i="3" s="1"/>
  <c r="AC55" i="5"/>
  <c r="AC54" i="5"/>
  <c r="AC53" i="5"/>
  <c r="K146" i="3" s="1"/>
  <c r="AC52" i="5"/>
  <c r="AC51" i="5"/>
  <c r="AC50" i="5"/>
  <c r="AC49" i="5"/>
  <c r="C142" i="3" s="1"/>
  <c r="AC48" i="5"/>
  <c r="C141" i="3" s="1"/>
  <c r="AC47" i="5"/>
  <c r="AC46" i="5"/>
  <c r="AC45" i="5"/>
  <c r="C138" i="3" s="1"/>
  <c r="AC44" i="5"/>
  <c r="AC43" i="5"/>
  <c r="AC42" i="5"/>
  <c r="J135" i="3" s="1"/>
  <c r="AC41" i="5"/>
  <c r="C134" i="3" s="1"/>
  <c r="AC40" i="5"/>
  <c r="K133" i="3" s="1"/>
  <c r="AC39" i="5"/>
  <c r="AC38" i="5"/>
  <c r="AC37" i="5"/>
  <c r="AC36" i="5"/>
  <c r="AC35" i="5"/>
  <c r="AC34" i="5"/>
  <c r="AC33" i="5"/>
  <c r="AC32" i="5"/>
  <c r="AC31" i="5"/>
  <c r="AC30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C25" i="5"/>
  <c r="AC24" i="5"/>
  <c r="AC23" i="5"/>
  <c r="AC22" i="5"/>
  <c r="AC21" i="5"/>
  <c r="AC20" i="5"/>
  <c r="AC19" i="5"/>
  <c r="AC18" i="5"/>
  <c r="AC17" i="5"/>
  <c r="N126" i="3" s="1"/>
  <c r="N178" i="3" s="1"/>
  <c r="AC16" i="5"/>
  <c r="AC15" i="5"/>
  <c r="AC14" i="5"/>
  <c r="AC10" i="5"/>
  <c r="AC25" i="4"/>
  <c r="AC24" i="4"/>
  <c r="AC23" i="4"/>
  <c r="AC22" i="4"/>
  <c r="AC21" i="4"/>
  <c r="AC20" i="4"/>
  <c r="AC19" i="4"/>
  <c r="AC18" i="4"/>
  <c r="AC17" i="4"/>
  <c r="AC16" i="4"/>
  <c r="AC15" i="4"/>
  <c r="AC14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C37" i="1"/>
  <c r="I38" i="1"/>
  <c r="H38" i="1"/>
  <c r="G38" i="1"/>
  <c r="F38" i="1"/>
  <c r="E38" i="1"/>
  <c r="D38" i="1"/>
  <c r="AC36" i="1"/>
  <c r="AC35" i="1"/>
  <c r="AC34" i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C84" i="4"/>
  <c r="AC83" i="4"/>
  <c r="AC82" i="4"/>
  <c r="AC81" i="4"/>
  <c r="AC80" i="4"/>
  <c r="AC79" i="4"/>
  <c r="AC78" i="4"/>
  <c r="C112" i="3" s="1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K77" i="3" s="1"/>
  <c r="AC42" i="4"/>
  <c r="J76" i="3" s="1"/>
  <c r="AC41" i="4"/>
  <c r="L75" i="3" s="1"/>
  <c r="AC40" i="4"/>
  <c r="L74" i="3" s="1"/>
  <c r="AC39" i="4"/>
  <c r="K73" i="3" s="1"/>
  <c r="AC38" i="4"/>
  <c r="J72" i="3" s="1"/>
  <c r="AC37" i="4"/>
  <c r="J71" i="3" s="1"/>
  <c r="AC36" i="4"/>
  <c r="I70" i="3" s="1"/>
  <c r="AC35" i="4"/>
  <c r="AC34" i="4"/>
  <c r="AC33" i="4"/>
  <c r="AC32" i="4"/>
  <c r="AC31" i="4"/>
  <c r="AC30" i="4"/>
  <c r="AC10" i="4"/>
  <c r="N16" i="3"/>
  <c r="N14" i="3"/>
  <c r="N13" i="3"/>
  <c r="A13" i="3"/>
  <c r="B13" i="3"/>
  <c r="N10" i="3"/>
  <c r="N9" i="3"/>
  <c r="N8" i="3"/>
  <c r="AC30" i="1"/>
  <c r="AC29" i="1"/>
  <c r="AC31" i="1"/>
  <c r="AC28" i="1"/>
  <c r="N7" i="3" s="1"/>
  <c r="N15" i="3" l="1"/>
  <c r="C189" i="3"/>
  <c r="J188" i="3"/>
  <c r="L188" i="3"/>
  <c r="D187" i="3"/>
  <c r="D188" i="3"/>
  <c r="J189" i="3"/>
  <c r="D134" i="3"/>
  <c r="D135" i="3"/>
  <c r="D75" i="3"/>
  <c r="J75" i="3"/>
  <c r="J73" i="3"/>
  <c r="D189" i="3"/>
  <c r="K187" i="3"/>
  <c r="K237" i="3" s="1"/>
  <c r="I187" i="3"/>
  <c r="K188" i="3"/>
  <c r="I189" i="3"/>
  <c r="D133" i="3"/>
  <c r="K134" i="3"/>
  <c r="I133" i="3"/>
  <c r="K135" i="3"/>
  <c r="I134" i="3"/>
  <c r="C135" i="3"/>
  <c r="I135" i="3"/>
  <c r="L133" i="3"/>
  <c r="L134" i="3"/>
  <c r="J133" i="3"/>
  <c r="L135" i="3"/>
  <c r="J134" i="3"/>
  <c r="J178" i="3" s="1"/>
  <c r="I75" i="3"/>
  <c r="K75" i="3"/>
  <c r="C75" i="3"/>
  <c r="C74" i="3"/>
  <c r="D74" i="3"/>
  <c r="J74" i="3"/>
  <c r="K74" i="3"/>
  <c r="I73" i="3"/>
  <c r="L73" i="3"/>
  <c r="J198" i="3"/>
  <c r="J237" i="3" s="1"/>
  <c r="C198" i="3"/>
  <c r="D211" i="3"/>
  <c r="I200" i="3"/>
  <c r="I216" i="3"/>
  <c r="L195" i="3"/>
  <c r="L211" i="3"/>
  <c r="E237" i="3"/>
  <c r="D190" i="3"/>
  <c r="D214" i="3"/>
  <c r="D198" i="3"/>
  <c r="D206" i="3"/>
  <c r="I195" i="3"/>
  <c r="I203" i="3"/>
  <c r="L190" i="3"/>
  <c r="L198" i="3"/>
  <c r="L206" i="3"/>
  <c r="L214" i="3"/>
  <c r="K192" i="3"/>
  <c r="K208" i="3"/>
  <c r="D203" i="3"/>
  <c r="F237" i="3"/>
  <c r="N237" i="3"/>
  <c r="M237" i="3"/>
  <c r="G237" i="3"/>
  <c r="B237" i="3"/>
  <c r="AC26" i="6"/>
  <c r="A237" i="3"/>
  <c r="C237" i="3"/>
  <c r="H237" i="3"/>
  <c r="AC85" i="6"/>
  <c r="C146" i="3"/>
  <c r="K138" i="3"/>
  <c r="K154" i="3"/>
  <c r="C157" i="3"/>
  <c r="C149" i="3"/>
  <c r="K141" i="3"/>
  <c r="C133" i="3"/>
  <c r="F178" i="3"/>
  <c r="N119" i="3"/>
  <c r="AC26" i="5"/>
  <c r="M178" i="3"/>
  <c r="E178" i="3"/>
  <c r="AC85" i="5"/>
  <c r="D178" i="3"/>
  <c r="L178" i="3"/>
  <c r="G178" i="3"/>
  <c r="H178" i="3"/>
  <c r="A178" i="3"/>
  <c r="B178" i="3"/>
  <c r="I72" i="3"/>
  <c r="I74" i="3"/>
  <c r="K72" i="3"/>
  <c r="M119" i="3"/>
  <c r="C70" i="3"/>
  <c r="D70" i="3"/>
  <c r="L119" i="3"/>
  <c r="E119" i="3"/>
  <c r="G119" i="3"/>
  <c r="D76" i="3"/>
  <c r="C76" i="3"/>
  <c r="C78" i="3"/>
  <c r="D112" i="3"/>
  <c r="D73" i="3"/>
  <c r="D119" i="3" s="1"/>
  <c r="C73" i="3"/>
  <c r="A119" i="3"/>
  <c r="J119" i="3"/>
  <c r="H119" i="3"/>
  <c r="F119" i="3"/>
  <c r="B119" i="3"/>
  <c r="AC85" i="4"/>
  <c r="AC26" i="4"/>
  <c r="M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11" i="3"/>
  <c r="B10" i="3"/>
  <c r="B9" i="3"/>
  <c r="B8" i="3"/>
  <c r="B7" i="3"/>
  <c r="B6" i="3"/>
  <c r="B5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2" i="3"/>
  <c r="A11" i="3"/>
  <c r="A10" i="3"/>
  <c r="A9" i="3"/>
  <c r="A8" i="3"/>
  <c r="A7" i="3"/>
  <c r="A6" i="3"/>
  <c r="AC22" i="1"/>
  <c r="B4" i="2" s="1"/>
  <c r="C178" i="3" l="1"/>
  <c r="I178" i="3"/>
  <c r="K119" i="3"/>
  <c r="I119" i="3"/>
  <c r="C119" i="3"/>
  <c r="L237" i="3"/>
  <c r="I237" i="3"/>
  <c r="K178" i="3"/>
  <c r="D237" i="3"/>
  <c r="E60" i="3"/>
  <c r="B18" i="2" s="1"/>
  <c r="G60" i="3"/>
  <c r="B20" i="2" s="1"/>
  <c r="H60" i="3"/>
  <c r="B21" i="2" s="1"/>
  <c r="F60" i="3"/>
  <c r="B19" i="2" s="1"/>
  <c r="B60" i="3"/>
  <c r="B12" i="2" s="1"/>
  <c r="A60" i="3"/>
  <c r="B11" i="2" s="1"/>
  <c r="AC33" i="1"/>
  <c r="N12" i="3" s="1"/>
  <c r="AC32" i="1"/>
  <c r="AC27" i="1"/>
  <c r="N6" i="3" s="1"/>
  <c r="AC26" i="1"/>
  <c r="N11" i="3" l="1"/>
  <c r="N60" i="3" s="1"/>
  <c r="B6" i="2" s="1"/>
  <c r="AC38" i="1"/>
  <c r="B5" i="2" s="1"/>
  <c r="AC42" i="1"/>
  <c r="AC43" i="1"/>
  <c r="D6" i="3" l="1"/>
  <c r="L6" i="3"/>
  <c r="K6" i="3"/>
  <c r="C6" i="3"/>
  <c r="J6" i="3"/>
  <c r="I6" i="3"/>
  <c r="L5" i="3"/>
  <c r="D5" i="3"/>
  <c r="K5" i="3"/>
  <c r="C5" i="3"/>
  <c r="E97" i="1"/>
  <c r="AC44" i="1"/>
  <c r="L97" i="1"/>
  <c r="D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AC72" i="1"/>
  <c r="AC80" i="1"/>
  <c r="AC84" i="1"/>
  <c r="AC88" i="1"/>
  <c r="AC92" i="1"/>
  <c r="AC96" i="1"/>
  <c r="AC95" i="1"/>
  <c r="AC94" i="1"/>
  <c r="AC93" i="1"/>
  <c r="AC91" i="1"/>
  <c r="AC90" i="1"/>
  <c r="AC89" i="1"/>
  <c r="AC87" i="1"/>
  <c r="AC86" i="1"/>
  <c r="AC85" i="1"/>
  <c r="AC83" i="1"/>
  <c r="AC82" i="1"/>
  <c r="AC81" i="1"/>
  <c r="AC79" i="1"/>
  <c r="AC78" i="1"/>
  <c r="AC77" i="1"/>
  <c r="AC76" i="1"/>
  <c r="AC75" i="1"/>
  <c r="AC74" i="1"/>
  <c r="AC73" i="1"/>
  <c r="AC71" i="1"/>
  <c r="AC70" i="1"/>
  <c r="AC69" i="1"/>
  <c r="AB97" i="1"/>
  <c r="C42" i="3" l="1"/>
  <c r="I42" i="3"/>
  <c r="L42" i="3"/>
  <c r="D42" i="3"/>
  <c r="K42" i="3"/>
  <c r="J42" i="3"/>
  <c r="I53" i="3"/>
  <c r="D53" i="3"/>
  <c r="K53" i="3"/>
  <c r="C53" i="3"/>
  <c r="L53" i="3"/>
  <c r="J53" i="3"/>
  <c r="J47" i="3"/>
  <c r="D47" i="3"/>
  <c r="L47" i="3"/>
  <c r="C47" i="3"/>
  <c r="I47" i="3"/>
  <c r="K47" i="3"/>
  <c r="I33" i="3"/>
  <c r="K33" i="3"/>
  <c r="C33" i="3"/>
  <c r="L33" i="3"/>
  <c r="J33" i="3"/>
  <c r="D33" i="3"/>
  <c r="L54" i="3"/>
  <c r="I54" i="3"/>
  <c r="C54" i="3"/>
  <c r="K54" i="3"/>
  <c r="J54" i="3"/>
  <c r="D54" i="3"/>
  <c r="D35" i="3"/>
  <c r="K35" i="3"/>
  <c r="I35" i="3"/>
  <c r="L35" i="3"/>
  <c r="J35" i="3"/>
  <c r="C35" i="3"/>
  <c r="K7" i="3"/>
  <c r="I7" i="3"/>
  <c r="C7" i="3"/>
  <c r="D7" i="3"/>
  <c r="J7" i="3"/>
  <c r="L7" i="3"/>
  <c r="D44" i="3"/>
  <c r="L44" i="3"/>
  <c r="J44" i="3"/>
  <c r="I44" i="3"/>
  <c r="C44" i="3"/>
  <c r="K44" i="3"/>
  <c r="I56" i="3"/>
  <c r="K56" i="3"/>
  <c r="C56" i="3"/>
  <c r="J56" i="3"/>
  <c r="D56" i="3"/>
  <c r="L56" i="3"/>
  <c r="J46" i="3"/>
  <c r="C46" i="3"/>
  <c r="K46" i="3"/>
  <c r="I46" i="3"/>
  <c r="L46" i="3"/>
  <c r="D46" i="3"/>
  <c r="I57" i="3"/>
  <c r="D57" i="3"/>
  <c r="K57" i="3"/>
  <c r="C57" i="3"/>
  <c r="L57" i="3"/>
  <c r="J57" i="3"/>
  <c r="D38" i="3"/>
  <c r="C38" i="3"/>
  <c r="L38" i="3"/>
  <c r="K38" i="3"/>
  <c r="J38" i="3"/>
  <c r="I38" i="3"/>
  <c r="I58" i="3"/>
  <c r="C58" i="3"/>
  <c r="L58" i="3"/>
  <c r="D58" i="3"/>
  <c r="K58" i="3"/>
  <c r="J58" i="3"/>
  <c r="D43" i="3"/>
  <c r="J43" i="3"/>
  <c r="K43" i="3"/>
  <c r="C43" i="3"/>
  <c r="L43" i="3"/>
  <c r="I43" i="3"/>
  <c r="L36" i="3"/>
  <c r="J36" i="3"/>
  <c r="C36" i="3"/>
  <c r="I36" i="3"/>
  <c r="K36" i="3"/>
  <c r="D36" i="3"/>
  <c r="C39" i="3"/>
  <c r="L39" i="3"/>
  <c r="J39" i="3"/>
  <c r="K39" i="3"/>
  <c r="I39" i="3"/>
  <c r="D39" i="3"/>
  <c r="I59" i="3"/>
  <c r="D59" i="3"/>
  <c r="J59" i="3"/>
  <c r="K59" i="3"/>
  <c r="L59" i="3"/>
  <c r="C59" i="3"/>
  <c r="C34" i="3"/>
  <c r="L34" i="3"/>
  <c r="D34" i="3"/>
  <c r="I34" i="3"/>
  <c r="K34" i="3"/>
  <c r="J34" i="3"/>
  <c r="K45" i="3"/>
  <c r="I45" i="3"/>
  <c r="C45" i="3"/>
  <c r="J45" i="3"/>
  <c r="L45" i="3"/>
  <c r="D45" i="3"/>
  <c r="J48" i="3"/>
  <c r="L48" i="3"/>
  <c r="K48" i="3"/>
  <c r="D48" i="3"/>
  <c r="I48" i="3"/>
  <c r="C48" i="3"/>
  <c r="I40" i="3"/>
  <c r="L40" i="3"/>
  <c r="D40" i="3"/>
  <c r="J40" i="3"/>
  <c r="K40" i="3"/>
  <c r="C40" i="3"/>
  <c r="C50" i="3"/>
  <c r="L50" i="3"/>
  <c r="D50" i="3"/>
  <c r="J50" i="3"/>
  <c r="K50" i="3"/>
  <c r="I50" i="3"/>
  <c r="I55" i="3"/>
  <c r="D55" i="3"/>
  <c r="L55" i="3"/>
  <c r="K55" i="3"/>
  <c r="C55" i="3"/>
  <c r="J55" i="3"/>
  <c r="D37" i="3"/>
  <c r="C37" i="3"/>
  <c r="J37" i="3"/>
  <c r="L37" i="3"/>
  <c r="K37" i="3"/>
  <c r="I37" i="3"/>
  <c r="D49" i="3"/>
  <c r="J49" i="3"/>
  <c r="K49" i="3"/>
  <c r="C49" i="3"/>
  <c r="L49" i="3"/>
  <c r="I49" i="3"/>
  <c r="L32" i="3"/>
  <c r="C32" i="3"/>
  <c r="J32" i="3"/>
  <c r="K32" i="3"/>
  <c r="I32" i="3"/>
  <c r="D32" i="3"/>
  <c r="I41" i="3"/>
  <c r="K41" i="3"/>
  <c r="C41" i="3"/>
  <c r="L41" i="3"/>
  <c r="D41" i="3"/>
  <c r="J41" i="3"/>
  <c r="I52" i="3"/>
  <c r="L52" i="3"/>
  <c r="J52" i="3"/>
  <c r="C52" i="3"/>
  <c r="D52" i="3"/>
  <c r="K52" i="3"/>
  <c r="I51" i="3"/>
  <c r="J51" i="3"/>
  <c r="C51" i="3"/>
  <c r="K51" i="3"/>
  <c r="D51" i="3"/>
  <c r="L51" i="3"/>
  <c r="AC49" i="1"/>
  <c r="AC46" i="1"/>
  <c r="AC97" i="1" s="1"/>
  <c r="AC57" i="1"/>
  <c r="AC64" i="1"/>
  <c r="AC67" i="1"/>
  <c r="AC48" i="1"/>
  <c r="AC47" i="1"/>
  <c r="AC63" i="1"/>
  <c r="AC53" i="1"/>
  <c r="AC52" i="1"/>
  <c r="AC50" i="1"/>
  <c r="AC66" i="1"/>
  <c r="AC54" i="1"/>
  <c r="AC55" i="1"/>
  <c r="AC56" i="1"/>
  <c r="AC58" i="1"/>
  <c r="AC59" i="1"/>
  <c r="AC61" i="1"/>
  <c r="AC68" i="1"/>
  <c r="AC60" i="1"/>
  <c r="AC51" i="1"/>
  <c r="AC45" i="1"/>
  <c r="AC65" i="1"/>
  <c r="AC62" i="1"/>
  <c r="I13" i="3" l="1"/>
  <c r="D13" i="3"/>
  <c r="C13" i="3"/>
  <c r="J13" i="3"/>
  <c r="L13" i="3"/>
  <c r="K13" i="3"/>
  <c r="I14" i="3"/>
  <c r="L14" i="3"/>
  <c r="D14" i="3"/>
  <c r="J14" i="3"/>
  <c r="C14" i="3"/>
  <c r="K14" i="3"/>
  <c r="C17" i="3"/>
  <c r="L17" i="3"/>
  <c r="J17" i="3"/>
  <c r="I17" i="3"/>
  <c r="D17" i="3"/>
  <c r="K17" i="3"/>
  <c r="K30" i="3"/>
  <c r="I30" i="3"/>
  <c r="J30" i="3"/>
  <c r="D30" i="3"/>
  <c r="L30" i="3"/>
  <c r="C30" i="3"/>
  <c r="K27" i="3"/>
  <c r="L27" i="3"/>
  <c r="C27" i="3"/>
  <c r="I27" i="3"/>
  <c r="J27" i="3"/>
  <c r="D27" i="3"/>
  <c r="L20" i="3"/>
  <c r="J20" i="3"/>
  <c r="I20" i="3"/>
  <c r="C20" i="3"/>
  <c r="D20" i="3"/>
  <c r="K20" i="3"/>
  <c r="K23" i="3"/>
  <c r="I23" i="3"/>
  <c r="J23" i="3"/>
  <c r="D23" i="3"/>
  <c r="C23" i="3"/>
  <c r="L23" i="3"/>
  <c r="L31" i="3"/>
  <c r="J31" i="3"/>
  <c r="I31" i="3"/>
  <c r="D31" i="3"/>
  <c r="C31" i="3"/>
  <c r="K31" i="3"/>
  <c r="K22" i="3"/>
  <c r="I22" i="3"/>
  <c r="L22" i="3"/>
  <c r="D22" i="3"/>
  <c r="J22" i="3"/>
  <c r="C22" i="3"/>
  <c r="C12" i="3"/>
  <c r="K12" i="3"/>
  <c r="I12" i="3"/>
  <c r="L12" i="3"/>
  <c r="D12" i="3"/>
  <c r="J12" i="3"/>
  <c r="J15" i="3"/>
  <c r="I15" i="3"/>
  <c r="L15" i="3"/>
  <c r="K15" i="3"/>
  <c r="D15" i="3"/>
  <c r="C15" i="3"/>
  <c r="I26" i="3"/>
  <c r="D26" i="3"/>
  <c r="K26" i="3"/>
  <c r="J26" i="3"/>
  <c r="C26" i="3"/>
  <c r="L26" i="3"/>
  <c r="C29" i="3"/>
  <c r="J29" i="3"/>
  <c r="K29" i="3"/>
  <c r="L29" i="3"/>
  <c r="D29" i="3"/>
  <c r="I29" i="3"/>
  <c r="L24" i="3"/>
  <c r="D24" i="3"/>
  <c r="J24" i="3"/>
  <c r="K24" i="3"/>
  <c r="C24" i="3"/>
  <c r="I24" i="3"/>
  <c r="J16" i="3"/>
  <c r="K16" i="3"/>
  <c r="D16" i="3"/>
  <c r="L16" i="3"/>
  <c r="I16" i="3"/>
  <c r="C16" i="3"/>
  <c r="C21" i="3"/>
  <c r="J21" i="3"/>
  <c r="I21" i="3"/>
  <c r="L21" i="3"/>
  <c r="D21" i="3"/>
  <c r="K21" i="3"/>
  <c r="J28" i="3"/>
  <c r="I28" i="3"/>
  <c r="C28" i="3"/>
  <c r="K28" i="3"/>
  <c r="D28" i="3"/>
  <c r="L28" i="3"/>
  <c r="J19" i="3"/>
  <c r="L19" i="3"/>
  <c r="C19" i="3"/>
  <c r="I19" i="3"/>
  <c r="D19" i="3"/>
  <c r="K19" i="3"/>
  <c r="K10" i="3"/>
  <c r="J10" i="3"/>
  <c r="D10" i="3"/>
  <c r="C10" i="3"/>
  <c r="I10" i="3"/>
  <c r="L10" i="3"/>
  <c r="I9" i="3"/>
  <c r="J9" i="3"/>
  <c r="K9" i="3"/>
  <c r="C9" i="3"/>
  <c r="D9" i="3"/>
  <c r="L9" i="3"/>
  <c r="K25" i="3"/>
  <c r="I25" i="3"/>
  <c r="D25" i="3"/>
  <c r="C25" i="3"/>
  <c r="L25" i="3"/>
  <c r="J25" i="3"/>
  <c r="K8" i="3"/>
  <c r="C8" i="3"/>
  <c r="L8" i="3"/>
  <c r="I8" i="3"/>
  <c r="D8" i="3"/>
  <c r="J8" i="3"/>
  <c r="C18" i="3"/>
  <c r="K18" i="3"/>
  <c r="I18" i="3"/>
  <c r="J18" i="3"/>
  <c r="L18" i="3"/>
  <c r="D18" i="3"/>
  <c r="D11" i="3"/>
  <c r="K11" i="3"/>
  <c r="J11" i="3"/>
  <c r="C11" i="3"/>
  <c r="I11" i="3"/>
  <c r="L11" i="3"/>
  <c r="B7" i="2"/>
  <c r="B8" i="2" s="1"/>
  <c r="B36" i="2" s="1"/>
  <c r="D36" i="2" l="1"/>
  <c r="K60" i="3"/>
  <c r="B26" i="2" s="1"/>
  <c r="C60" i="3"/>
  <c r="B13" i="2" s="1"/>
  <c r="J60" i="3"/>
  <c r="B25" i="2" s="1"/>
  <c r="D60" i="3"/>
  <c r="B14" i="2" s="1"/>
  <c r="I60" i="3"/>
  <c r="B24" i="2" s="1"/>
  <c r="L60" i="3"/>
  <c r="B27" i="2" s="1"/>
</calcChain>
</file>

<file path=xl/sharedStrings.xml><?xml version="1.0" encoding="utf-8"?>
<sst xmlns="http://schemas.openxmlformats.org/spreadsheetml/2006/main" count="258" uniqueCount="107">
  <si>
    <t>Föreningens namn:</t>
  </si>
  <si>
    <t>Er huvudsakliga aktivitet (sektion):</t>
  </si>
  <si>
    <t>Om er</t>
  </si>
  <si>
    <t>Handboll</t>
  </si>
  <si>
    <t>Vallmo IF</t>
  </si>
  <si>
    <t>Kalle Arvidsson</t>
  </si>
  <si>
    <t>Född år</t>
  </si>
  <si>
    <t>Alice Gunnarsson</t>
  </si>
  <si>
    <t>Namn på ledare och deltagare</t>
  </si>
  <si>
    <t>Kön</t>
  </si>
  <si>
    <t>Man</t>
  </si>
  <si>
    <t>Kvinna</t>
  </si>
  <si>
    <t>Kim Niklasson</t>
  </si>
  <si>
    <t>Annat</t>
  </si>
  <si>
    <t>Aktiviteten började kl.</t>
  </si>
  <si>
    <t>13.10</t>
  </si>
  <si>
    <t>Aktiviteten slutade kl.</t>
  </si>
  <si>
    <t>16.00</t>
  </si>
  <si>
    <t>Om aktivitetstillfället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</si>
  <si>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</si>
  <si>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</si>
  <si>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</si>
  <si>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</si>
  <si>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</si>
  <si>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</si>
  <si>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</si>
  <si>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</si>
  <si>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</si>
  <si>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</si>
  <si>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 xml:space="preserve"> </t>
    </r>
    <r>
      <rPr>
        <sz val="18"/>
        <color theme="1"/>
        <rFont val="Bookman Old Style"/>
        <family val="1"/>
      </rPr>
      <t>Lokalt aktivitetsstöd</t>
    </r>
  </si>
  <si>
    <r>
      <rPr>
        <b/>
        <sz val="12"/>
        <color theme="1"/>
        <rFont val="Calibri"/>
        <family val="2"/>
        <scheme val="minor"/>
      </rPr>
      <t xml:space="preserve">Varför efterfrågar vi dessa siffror? </t>
    </r>
    <r>
      <rPr>
        <sz val="12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</si>
  <si>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 antal sammankomster</t>
  </si>
  <si>
    <t>Närvarande ledare</t>
  </si>
  <si>
    <t>Lovisa Jonsson</t>
  </si>
  <si>
    <t>Lars Häggkvist</t>
  </si>
  <si>
    <t>Annika Strandberg</t>
  </si>
  <si>
    <t>de ändamål de är avsatta för. Underlaget används även till statistik för kommunen. Tryck på länken för att se kommunens regler för föreningsbidrag --&gt;</t>
  </si>
  <si>
    <t>Länk</t>
  </si>
  <si>
    <t>Summering</t>
  </si>
  <si>
    <t>Antal deltagare män</t>
  </si>
  <si>
    <t>Antal deltagartillfällen kvinnor</t>
  </si>
  <si>
    <t>Antal deltagartillfällen män</t>
  </si>
  <si>
    <t>Antal deltagare kvinnor</t>
  </si>
  <si>
    <t>D M</t>
  </si>
  <si>
    <t>DT M</t>
  </si>
  <si>
    <t>D K</t>
  </si>
  <si>
    <t>DT K</t>
  </si>
  <si>
    <t>5-12 år</t>
  </si>
  <si>
    <t>0-4 år</t>
  </si>
  <si>
    <t>18-25 år</t>
  </si>
  <si>
    <t>13-17 år</t>
  </si>
  <si>
    <t>Totaler</t>
  </si>
  <si>
    <t>Total antal deltagartillfällen ledare</t>
  </si>
  <si>
    <t>Total antal deltagartillfällen barn- och unga</t>
  </si>
  <si>
    <t>Ålder per deltagare</t>
  </si>
  <si>
    <t>Ålder per deltagartillfälle</t>
  </si>
  <si>
    <t>D 0-4 år</t>
  </si>
  <si>
    <t>DT 0-4 år</t>
  </si>
  <si>
    <t>DT 5-12 år</t>
  </si>
  <si>
    <t>DT 13-17 år</t>
  </si>
  <si>
    <t>DT 18-25 år</t>
  </si>
  <si>
    <t>D 5-12 år</t>
  </si>
  <si>
    <t>D 13-17 år</t>
  </si>
  <si>
    <t>D 18-25 år</t>
  </si>
  <si>
    <t>Formler, rör ej!</t>
  </si>
  <si>
    <t xml:space="preserve">Instruktioner </t>
  </si>
  <si>
    <t>Total antal deltagartillfällen per deltagare</t>
  </si>
  <si>
    <t>Total antal ledartillfällen per ledare</t>
  </si>
  <si>
    <t>Exemplen ska bytas ut när blanketten fylls i. Totalerna beräknas automatiskt med hjälp av autosummeringar utifrån ifylld blankett.</t>
  </si>
  <si>
    <t xml:space="preserve">Estimerat aktivitetsbidrag Knivsta kommun </t>
  </si>
  <si>
    <t xml:space="preserve">Detta närvarokort kan användas för att ansöka om aktivitetsbidrag  </t>
  </si>
  <si>
    <t xml:space="preserve"> -</t>
  </si>
  <si>
    <t xml:space="preserve">Estimerat aktivitetsbidrag från Knivsta kommun: </t>
  </si>
  <si>
    <t xml:space="preserve">bidrag föreningen kan få från kommunen givet en godkänd ansökan. </t>
  </si>
  <si>
    <t>från Knivsta kommun. Nedan redovisas en estimerad summa på det</t>
  </si>
  <si>
    <t xml:space="preserve">Summan baseras på antalet redovisade deltagartillfällen i detta </t>
  </si>
  <si>
    <t>dokument samt ett bidrag på 5-7 kr/per deltagartillfälle.</t>
  </si>
  <si>
    <t>Total antal bidragsberättigade deltagartillfällen</t>
  </si>
  <si>
    <t>Alla/grupp 2</t>
  </si>
  <si>
    <t>Denna flik avser grupp…..</t>
  </si>
  <si>
    <t>Om ansökan</t>
  </si>
  <si>
    <t>Alla/grupp 1</t>
  </si>
  <si>
    <t>Alla/grupp 3</t>
  </si>
  <si>
    <t>Redovisning 1</t>
  </si>
  <si>
    <t xml:space="preserve">Redovisning 2 </t>
  </si>
  <si>
    <t>Detta gäller även summeringen i fjärde fliken (se "summering" i flikarna) där ni hittar statistik och en estimerad summa för aktivitetsstödet.</t>
  </si>
  <si>
    <t xml:space="preserve">Redovisning 3 </t>
  </si>
  <si>
    <t>Ansökan avser termin……………….</t>
  </si>
  <si>
    <t>DF Ledare &lt;25</t>
  </si>
  <si>
    <t xml:space="preserve">D Ledare &lt;25 </t>
  </si>
  <si>
    <t>Total antal deltagartillf. ungdomsledare (under 25 år)</t>
  </si>
  <si>
    <t>Alla/grupp 4</t>
  </si>
  <si>
    <t xml:space="preserve">Redovisning 4 </t>
  </si>
  <si>
    <t xml:space="preserve">Om era aktiviteter inte ryms under första fliken (redovisning 1) eller om ni vill redovisa separat för olika grupper kan ni även använda er av flikarna redovisning 2, 3 och 4. </t>
  </si>
  <si>
    <r>
      <t xml:space="preserve">Kom ihåg att radera alla exempel i </t>
    </r>
    <r>
      <rPr>
        <sz val="12"/>
        <color rgb="FFFF0000"/>
        <rFont val="Calibri"/>
        <family val="2"/>
        <scheme val="minor"/>
      </rPr>
      <t xml:space="preserve">rött </t>
    </r>
    <r>
      <rPr>
        <sz val="12"/>
        <color theme="8" tint="-0.249977111117893"/>
        <rFont val="Calibri"/>
        <family val="2"/>
        <scheme val="minor"/>
      </rPr>
      <t>under alla flikar innan ni skickar in blanketten!</t>
    </r>
  </si>
  <si>
    <r>
      <rPr>
        <b/>
        <sz val="12"/>
        <color theme="1"/>
        <rFont val="Calibri"/>
        <family val="2"/>
        <scheme val="minor"/>
      </rPr>
      <t>Oberservera</t>
    </r>
    <r>
      <rPr>
        <sz val="12"/>
        <color theme="1"/>
        <rFont val="Calibri"/>
        <family val="2"/>
        <scheme val="minor"/>
      </rPr>
      <t xml:space="preserve"> att ni endast ska fylla uppgifter från de sammankomster som är bidragsberättigade enligt kommunens regler. </t>
    </r>
  </si>
  <si>
    <t>VT 2023</t>
  </si>
  <si>
    <t>Signe Larsson</t>
  </si>
  <si>
    <r>
      <t xml:space="preserve">I denna blankett redovisar ni vilka </t>
    </r>
    <r>
      <rPr>
        <i/>
        <sz val="12"/>
        <color theme="1"/>
        <rFont val="Calibri"/>
        <family val="2"/>
        <scheme val="minor"/>
      </rPr>
      <t>bidragsberättigade deltagare</t>
    </r>
    <r>
      <rPr>
        <sz val="12"/>
        <color theme="1"/>
        <rFont val="Calibri"/>
        <family val="2"/>
        <scheme val="minor"/>
      </rPr>
      <t xml:space="preserve"> (0-25 år) och vilka</t>
    </r>
    <r>
      <rPr>
        <i/>
        <sz val="12"/>
        <color theme="1"/>
        <rFont val="Calibri"/>
        <family val="2"/>
        <scheme val="minor"/>
      </rPr>
      <t xml:space="preserve"> ledare</t>
    </r>
    <r>
      <rPr>
        <sz val="12"/>
        <color theme="1"/>
        <rFont val="Calibri"/>
        <family val="2"/>
        <scheme val="minor"/>
      </rPr>
      <t xml:space="preserve"> som närvarat på era aktiviteter under den termin ni ansöker för.  </t>
    </r>
  </si>
  <si>
    <t>Lägg till en etta för varje aktivitetstillfälle</t>
  </si>
  <si>
    <t>Datum för aktivitetstillfället (mån+dag)</t>
  </si>
  <si>
    <t xml:space="preserve">Bidragsberättigat aktivitetstillfälle = En aktivitet som pågår under minst 60 min där minst 1 ledare och 3 bidragsberättigade medlemmar (0-25 år) deltar. </t>
  </si>
  <si>
    <r>
      <t xml:space="preserve">I redovisningen ska </t>
    </r>
    <r>
      <rPr>
        <i/>
        <sz val="12"/>
        <color theme="1"/>
        <rFont val="Calibri"/>
        <family val="2"/>
        <scheme val="minor"/>
      </rPr>
      <t>datum</t>
    </r>
    <r>
      <rPr>
        <sz val="12"/>
        <color theme="1"/>
        <rFont val="Calibri"/>
        <family val="2"/>
        <scheme val="minor"/>
      </rPr>
      <t xml:space="preserve"> för varje aktivitetstillfälle, </t>
    </r>
    <r>
      <rPr>
        <i/>
        <sz val="12"/>
        <color theme="1"/>
        <rFont val="Calibri"/>
        <family val="2"/>
        <scheme val="minor"/>
      </rPr>
      <t>namn, födelseår</t>
    </r>
    <r>
      <rPr>
        <sz val="12"/>
        <color theme="1"/>
        <rFont val="Calibri"/>
        <family val="2"/>
        <scheme val="minor"/>
      </rPr>
      <t>samt</t>
    </r>
    <r>
      <rPr>
        <i/>
        <sz val="12"/>
        <color theme="1"/>
        <rFont val="Calibri"/>
        <family val="2"/>
        <scheme val="minor"/>
      </rPr>
      <t xml:space="preserve"> kön</t>
    </r>
    <r>
      <rPr>
        <sz val="12"/>
        <color theme="1"/>
        <rFont val="Calibri"/>
        <family val="2"/>
        <scheme val="minor"/>
      </rPr>
      <t xml:space="preserve">för alla deltagare och ledare framgå. Detta fylls i enligt exemplen i </t>
    </r>
    <r>
      <rPr>
        <sz val="12"/>
        <color rgb="FFFF0000"/>
        <rFont val="Calibri"/>
        <family val="2"/>
        <scheme val="minor"/>
      </rPr>
      <t>rött.</t>
    </r>
  </si>
  <si>
    <r>
      <t xml:space="preserve">Observera att ni måste fylla i en </t>
    </r>
    <r>
      <rPr>
        <i/>
        <sz val="12"/>
        <color theme="1"/>
        <rFont val="Calibri"/>
        <family val="2"/>
        <scheme val="minor"/>
      </rPr>
      <t>1:a</t>
    </r>
    <r>
      <rPr>
        <sz val="12"/>
        <color theme="1"/>
        <rFont val="Calibri"/>
        <family val="2"/>
        <scheme val="minor"/>
      </rPr>
      <t xml:space="preserve"> för varje person som närvarat vid ett aktivitetstillfälle samt följa övriga instruktioner för att autosummeringen ska fungera.</t>
    </r>
  </si>
  <si>
    <t>Totalt antal ledare per aktivitet</t>
  </si>
  <si>
    <t>Total antal deltare per aktivitet</t>
  </si>
  <si>
    <t>Närvaroblankett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</si>
</sst>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3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u/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19" applyNumberFormat="0" applyAlignment="0" applyProtection="0"/>
  </cellStyleXfs>
  <cellXfs count="182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9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16" fontId="2" fillId="6" borderId="2" xfId="0" applyNumberFormat="1" applyFont="1" applyFill="1" applyBorder="1"/>
    <xf numFmtId="0" fontId="0" fillId="6" borderId="2" xfId="0" applyFill="1" applyBorder="1"/>
    <xf numFmtId="0" fontId="0" fillId="7" borderId="2" xfId="0" applyFill="1" applyBorder="1"/>
    <xf numFmtId="16" fontId="2" fillId="6" borderId="11" xfId="0" applyNumberFormat="1" applyFont="1" applyFill="1" applyBorder="1"/>
    <xf numFmtId="0" fontId="11" fillId="0" borderId="7" xfId="0" applyFont="1" applyBorder="1"/>
    <xf numFmtId="0" fontId="0" fillId="5" borderId="14" xfId="0" applyFill="1" applyBorder="1"/>
    <xf numFmtId="0" fontId="10" fillId="7" borderId="16" xfId="0" applyFont="1" applyFill="1" applyBorder="1"/>
    <xf numFmtId="0" fontId="0" fillId="7" borderId="16" xfId="0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16" fontId="2" fillId="2" borderId="0" xfId="0" applyNumberFormat="1" applyFont="1" applyFill="1" applyBorder="1"/>
    <xf numFmtId="0" fontId="9" fillId="8" borderId="4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18" fillId="2" borderId="7" xfId="0" applyFont="1" applyFill="1" applyBorder="1"/>
    <xf numFmtId="0" fontId="4" fillId="2" borderId="8" xfId="0" applyFont="1" applyFill="1" applyBorder="1"/>
    <xf numFmtId="0" fontId="18" fillId="2" borderId="9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9" fillId="5" borderId="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0" fillId="5" borderId="11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10" xfId="0" applyFill="1" applyBorder="1"/>
    <xf numFmtId="0" fontId="2" fillId="0" borderId="6" xfId="0" applyFont="1" applyBorder="1"/>
    <xf numFmtId="0" fontId="2" fillId="0" borderId="6" xfId="0" applyFont="1" applyFill="1" applyBorder="1"/>
    <xf numFmtId="0" fontId="11" fillId="0" borderId="6" xfId="0" applyFont="1" applyBorder="1"/>
    <xf numFmtId="0" fontId="21" fillId="2" borderId="0" xfId="0" applyFont="1" applyFill="1" applyBorder="1"/>
    <xf numFmtId="0" fontId="9" fillId="4" borderId="2" xfId="0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0" fillId="4" borderId="2" xfId="0" applyFill="1" applyBorder="1"/>
    <xf numFmtId="0" fontId="0" fillId="4" borderId="17" xfId="0" applyFill="1" applyBorder="1"/>
    <xf numFmtId="0" fontId="9" fillId="4" borderId="10" xfId="0" applyFont="1" applyFill="1" applyBorder="1"/>
    <xf numFmtId="0" fontId="21" fillId="4" borderId="17" xfId="0" applyFont="1" applyFill="1" applyBorder="1"/>
    <xf numFmtId="0" fontId="21" fillId="4" borderId="2" xfId="0" applyFont="1" applyFill="1" applyBorder="1"/>
    <xf numFmtId="0" fontId="0" fillId="5" borderId="15" xfId="0" applyFill="1" applyBorder="1"/>
    <xf numFmtId="0" fontId="5" fillId="2" borderId="6" xfId="0" applyFont="1" applyFill="1" applyBorder="1"/>
    <xf numFmtId="0" fontId="9" fillId="5" borderId="4" xfId="0" applyFont="1" applyFill="1" applyBorder="1"/>
    <xf numFmtId="0" fontId="9" fillId="5" borderId="10" xfId="0" applyFont="1" applyFill="1" applyBorder="1"/>
    <xf numFmtId="0" fontId="3" fillId="5" borderId="14" xfId="0" applyFont="1" applyFill="1" applyBorder="1"/>
    <xf numFmtId="0" fontId="0" fillId="4" borderId="13" xfId="0" applyFill="1" applyBorder="1"/>
    <xf numFmtId="0" fontId="4" fillId="7" borderId="2" xfId="0" applyFont="1" applyFill="1" applyBorder="1"/>
    <xf numFmtId="0" fontId="23" fillId="4" borderId="13" xfId="2" applyFill="1" applyBorder="1"/>
    <xf numFmtId="0" fontId="24" fillId="4" borderId="13" xfId="2" applyFont="1" applyFill="1" applyBorder="1"/>
    <xf numFmtId="0" fontId="4" fillId="7" borderId="18" xfId="0" applyFont="1" applyFill="1" applyBorder="1"/>
    <xf numFmtId="0" fontId="0" fillId="7" borderId="11" xfId="0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0" fontId="4" fillId="5" borderId="2" xfId="0" applyFont="1" applyFill="1" applyBorder="1"/>
    <xf numFmtId="1" fontId="3" fillId="7" borderId="2" xfId="0" applyNumberFormat="1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10" fillId="7" borderId="2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12" fillId="0" borderId="12" xfId="0" applyFont="1" applyFill="1" applyBorder="1"/>
    <xf numFmtId="0" fontId="19" fillId="0" borderId="6" xfId="0" applyFont="1" applyFill="1" applyBorder="1"/>
    <xf numFmtId="0" fontId="15" fillId="0" borderId="6" xfId="0" applyFont="1" applyFill="1" applyBorder="1"/>
    <xf numFmtId="0" fontId="9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0" fillId="0" borderId="2" xfId="0" applyBorder="1"/>
    <xf numFmtId="0" fontId="4" fillId="11" borderId="2" xfId="0" applyFont="1" applyFill="1" applyBorder="1"/>
    <xf numFmtId="0" fontId="4" fillId="3" borderId="2" xfId="0" applyFont="1" applyFill="1" applyBorder="1"/>
    <xf numFmtId="0" fontId="0" fillId="10" borderId="2" xfId="0" applyFill="1" applyBorder="1"/>
    <xf numFmtId="0" fontId="10" fillId="0" borderId="7" xfId="0" applyFont="1" applyBorder="1"/>
    <xf numFmtId="0" fontId="10" fillId="0" borderId="6" xfId="0" applyFont="1" applyBorder="1"/>
    <xf numFmtId="0" fontId="2" fillId="0" borderId="0" xfId="0" applyFont="1"/>
    <xf numFmtId="16" fontId="2" fillId="0" borderId="0" xfId="0" applyNumberFormat="1" applyFont="1" applyFill="1"/>
    <xf numFmtId="0" fontId="2" fillId="0" borderId="0" xfId="3" applyFont="1" applyFill="1" applyBorder="1"/>
    <xf numFmtId="0" fontId="27" fillId="0" borderId="0" xfId="0" applyFont="1"/>
    <xf numFmtId="0" fontId="27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Border="1"/>
    <xf numFmtId="0" fontId="21" fillId="0" borderId="3" xfId="0" applyFont="1" applyBorder="1"/>
    <xf numFmtId="0" fontId="11" fillId="0" borderId="3" xfId="0" applyFont="1" applyBorder="1"/>
    <xf numFmtId="0" fontId="18" fillId="2" borderId="0" xfId="0" applyFont="1" applyFill="1" applyBorder="1"/>
    <xf numFmtId="1" fontId="10" fillId="0" borderId="0" xfId="0" applyNumberFormat="1" applyFont="1" applyBorder="1"/>
    <xf numFmtId="1" fontId="0" fillId="0" borderId="0" xfId="0" applyNumberFormat="1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 applyFill="1" applyBorder="1"/>
    <xf numFmtId="0" fontId="0" fillId="2" borderId="8" xfId="0" applyFill="1" applyBorder="1"/>
    <xf numFmtId="0" fontId="0" fillId="7" borderId="20" xfId="0" applyFill="1" applyBorder="1"/>
    <xf numFmtId="0" fontId="11" fillId="5" borderId="14" xfId="1" applyFont="1" applyFill="1" applyBorder="1"/>
    <xf numFmtId="0" fontId="10" fillId="0" borderId="10" xfId="0" applyFont="1" applyFill="1" applyBorder="1"/>
    <xf numFmtId="0" fontId="10" fillId="0" borderId="17" xfId="0" applyFont="1" applyFill="1" applyBorder="1"/>
    <xf numFmtId="16" fontId="10" fillId="0" borderId="17" xfId="0" applyNumberFormat="1" applyFont="1" applyFill="1" applyBorder="1"/>
    <xf numFmtId="0" fontId="10" fillId="0" borderId="11" xfId="0" applyFont="1" applyFill="1" applyBorder="1"/>
    <xf numFmtId="0" fontId="10" fillId="0" borderId="6" xfId="3" applyFont="1" applyFill="1" applyBorder="1"/>
    <xf numFmtId="0" fontId="10" fillId="0" borderId="7" xfId="0" applyFont="1" applyFill="1" applyBorder="1"/>
    <xf numFmtId="0" fontId="11" fillId="0" borderId="10" xfId="0" applyFont="1" applyFill="1" applyBorder="1"/>
    <xf numFmtId="0" fontId="11" fillId="0" borderId="17" xfId="0" applyFont="1" applyFill="1" applyBorder="1"/>
    <xf numFmtId="0" fontId="11" fillId="0" borderId="11" xfId="0" applyFont="1" applyFill="1" applyBorder="1"/>
    <xf numFmtId="0" fontId="0" fillId="0" borderId="17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0" fontId="0" fillId="12" borderId="10" xfId="0" applyFill="1" applyBorder="1"/>
    <xf numFmtId="0" fontId="0" fillId="13" borderId="4" xfId="0" applyFill="1" applyBorder="1"/>
    <xf numFmtId="0" fontId="0" fillId="13" borderId="12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13" xfId="0" applyFill="1" applyBorder="1"/>
    <xf numFmtId="0" fontId="0" fillId="13" borderId="9" xfId="0" applyFill="1" applyBorder="1"/>
    <xf numFmtId="0" fontId="0" fillId="0" borderId="3" xfId="0" applyBorder="1"/>
    <xf numFmtId="0" fontId="10" fillId="0" borderId="2" xfId="0" applyFont="1" applyFill="1" applyBorder="1"/>
    <xf numFmtId="0" fontId="11" fillId="0" borderId="2" xfId="0" applyFont="1" applyFill="1" applyBorder="1"/>
    <xf numFmtId="0" fontId="4" fillId="14" borderId="10" xfId="0" applyFont="1" applyFill="1" applyBorder="1"/>
    <xf numFmtId="0" fontId="0" fillId="14" borderId="2" xfId="0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8" fillId="2" borderId="9" xfId="0" applyFont="1" applyFill="1" applyBorder="1"/>
    <xf numFmtId="0" fontId="0" fillId="2" borderId="12" xfId="0" applyFill="1" applyBorder="1"/>
    <xf numFmtId="0" fontId="0" fillId="2" borderId="5" xfId="0" applyFill="1" applyBorder="1"/>
    <xf numFmtId="0" fontId="28" fillId="2" borderId="0" xfId="0" applyFont="1" applyFill="1" applyBorder="1"/>
    <xf numFmtId="0" fontId="3" fillId="0" borderId="0" xfId="0" applyFont="1"/>
    <xf numFmtId="0" fontId="0" fillId="8" borderId="13" xfId="0" applyFill="1" applyBorder="1"/>
    <xf numFmtId="0" fontId="0" fillId="8" borderId="0" xfId="0" applyFill="1" applyBorder="1"/>
    <xf numFmtId="0" fontId="29" fillId="8" borderId="8" xfId="0" applyFont="1" applyFill="1" applyBorder="1"/>
    <xf numFmtId="0" fontId="30" fillId="8" borderId="13" xfId="0" applyFont="1" applyFill="1" applyBorder="1"/>
    <xf numFmtId="0" fontId="0" fillId="8" borderId="9" xfId="0" applyFill="1" applyBorder="1"/>
    <xf numFmtId="0" fontId="4" fillId="8" borderId="4" xfId="0" applyFont="1" applyFill="1" applyBorder="1"/>
    <xf numFmtId="0" fontId="0" fillId="8" borderId="12" xfId="0" applyFill="1" applyBorder="1"/>
    <xf numFmtId="0" fontId="23" fillId="8" borderId="12" xfId="2" applyFill="1" applyBorder="1"/>
    <xf numFmtId="0" fontId="24" fillId="8" borderId="12" xfId="2" applyFont="1" applyFill="1" applyBorder="1"/>
    <xf numFmtId="0" fontId="4" fillId="8" borderId="8" xfId="0" applyFont="1" applyFill="1" applyBorder="1"/>
    <xf numFmtId="0" fontId="4" fillId="8" borderId="13" xfId="0" applyFont="1" applyFill="1" applyBorder="1"/>
    <xf numFmtId="0" fontId="23" fillId="8" borderId="13" xfId="2" applyFill="1" applyBorder="1"/>
    <xf numFmtId="0" fontId="24" fillId="8" borderId="13" xfId="2" applyFont="1" applyFill="1" applyBorder="1"/>
    <xf numFmtId="0" fontId="4" fillId="8" borderId="9" xfId="0" applyFont="1" applyFill="1" applyBorder="1"/>
    <xf numFmtId="0" fontId="4" fillId="2" borderId="0" xfId="0" applyFont="1" applyFill="1" applyBorder="1"/>
    <xf numFmtId="0" fontId="23" fillId="2" borderId="0" xfId="2" applyFill="1" applyBorder="1"/>
    <xf numFmtId="0" fontId="24" fillId="2" borderId="0" xfId="2" applyFont="1" applyFill="1" applyBorder="1"/>
    <xf numFmtId="1" fontId="2" fillId="0" borderId="0" xfId="0" applyNumberFormat="1" applyFont="1" applyBorder="1"/>
  </cellXfs>
  <cellStyles count="4">
    <cellStyle name="Hyperlänk" xfId="2" builtinId="8"/>
    <cellStyle name="Indata" xfId="3" builtinId="20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DEFE7"/>
      <color rgb="FFF2F7FC"/>
      <color rgb="FFFDFDFD"/>
      <color rgb="FFF1F7E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 deltagare</a:t>
            </a:r>
          </a:p>
        </c:rich>
      </c:tx>
      <c:layout>
        <c:manualLayout>
          <c:xMode val="edge"/>
          <c:yMode val="edge"/>
          <c:x val="0.39286789151356083"/>
          <c:y val="3.707971987372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Summering!$A$18:$A$21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Summering!$B$18:$B$21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2-484E-8E78-838F6F93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84808"/>
        <c:axId val="605785136"/>
      </c:barChart>
      <c:catAx>
        <c:axId val="6057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5136"/>
        <c:crosses val="autoZero"/>
        <c:auto val="1"/>
        <c:lblAlgn val="ctr"/>
        <c:lblOffset val="100"/>
        <c:noMultiLvlLbl val="0"/>
      </c:catAx>
      <c:valAx>
        <c:axId val="605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 &amp;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Summering!$A$11:$A$14</c:f>
              <c:strCache>
                <c:ptCount val="4"/>
                <c:pt idx="0">
                  <c:v>Antal deltagare kvinnor</c:v>
                </c:pt>
                <c:pt idx="1">
                  <c:v>Antal deltagare män</c:v>
                </c:pt>
                <c:pt idx="2">
                  <c:v>Antal deltagartillfällen kvinnor</c:v>
                </c:pt>
                <c:pt idx="3">
                  <c:v>Antal deltagartillfällen män</c:v>
                </c:pt>
              </c:strCache>
            </c:strRef>
          </c:cat>
          <c:val>
            <c:numRef>
              <c:f>Summering!$B$11:$B$14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79-801F-1739A771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33256"/>
        <c:axId val="768034896"/>
      </c:barChart>
      <c:catAx>
        <c:axId val="7680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4896"/>
        <c:crosses val="autoZero"/>
        <c:auto val="1"/>
        <c:lblAlgn val="ctr"/>
        <c:lblOffset val="100"/>
        <c:noMultiLvlLbl val="0"/>
      </c:catAx>
      <c:valAx>
        <c:axId val="768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</a:t>
            </a:r>
            <a:r>
              <a:rPr lang="sv-SE" baseline="0">
                <a:solidFill>
                  <a:sysClr val="windowText" lastClr="000000"/>
                </a:solidFill>
              </a:rPr>
              <a:t>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Summering!$A$24:$A$27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Summering!$B$24:$B$27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327-8443-739FDEFA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41456"/>
        <c:axId val="768039816"/>
      </c:barChart>
      <c:catAx>
        <c:axId val="7680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9816"/>
        <c:crosses val="autoZero"/>
        <c:auto val="1"/>
        <c:lblAlgn val="ctr"/>
        <c:lblOffset val="100"/>
        <c:noMultiLvlLbl val="0"/>
      </c:catAx>
      <c:valAx>
        <c:axId val="76803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4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898073</xdr:colOff>
      <xdr:row>4</xdr:row>
      <xdr:rowOff>217621</xdr:rowOff>
    </xdr:from>
    <xdr:to>
      <xdr:col>29</xdr:col>
      <xdr:colOff>111332</xdr:colOff>
      <xdr:row>8</xdr:row>
      <xdr:rowOff>79622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5151" y="1095900"/>
          <a:ext cx="1909947" cy="905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18</xdr:row>
      <xdr:rowOff>174625</xdr:rowOff>
    </xdr:from>
    <xdr:to>
      <xdr:col>12</xdr:col>
      <xdr:colOff>285750</xdr:colOff>
      <xdr:row>34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3175</xdr:rowOff>
    </xdr:from>
    <xdr:to>
      <xdr:col>12</xdr:col>
      <xdr:colOff>285750</xdr:colOff>
      <xdr:row>18</xdr:row>
      <xdr:rowOff>41275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35</xdr:row>
      <xdr:rowOff>3175</xdr:rowOff>
    </xdr:from>
    <xdr:to>
      <xdr:col>12</xdr:col>
      <xdr:colOff>298450</xdr:colOff>
      <xdr:row>49</xdr:row>
      <xdr:rowOff>168275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7a15f94516e8e25421b1fcb7/1575037838115/Regler%20f%C3%B6r%20f%C3%B6reningsbidrag%20i%20Knivsta%20kommu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zoomScale="77" zoomScaleNormal="77" workbookViewId="0"/>
  </sheetViews>
  <sheetFormatPr defaultRowHeight="14.5" x14ac:dyDescent="0.35"/>
  <cols>
    <col min="1" max="1" width="35.54296875" customWidth="1"/>
    <col min="2" max="2" width="12.26953125" bestFit="1" customWidth="1"/>
    <col min="3" max="3" width="11.54296875" customWidth="1"/>
    <col min="4" max="4" width="10.6328125" customWidth="1"/>
    <col min="5" max="5" width="7.81640625" customWidth="1"/>
    <col min="6" max="6" width="8.26953125" customWidth="1"/>
    <col min="7" max="7" width="8" customWidth="1"/>
    <col min="8" max="8" width="6.7265625" customWidth="1"/>
    <col min="9" max="9" width="6.81640625" customWidth="1"/>
    <col min="10" max="10" width="7.1796875" customWidth="1"/>
    <col min="11" max="12" width="6.7265625" customWidth="1"/>
    <col min="13" max="13" width="6.1796875" customWidth="1"/>
    <col min="14" max="14" width="6.54296875" customWidth="1"/>
    <col min="15" max="15" width="6" customWidth="1"/>
    <col min="16" max="16" width="4.81640625" customWidth="1"/>
    <col min="17" max="17" width="6.26953125" customWidth="1"/>
    <col min="18" max="18" width="5.54296875" customWidth="1"/>
    <col min="19" max="19" width="5.7265625" customWidth="1"/>
    <col min="20" max="23" width="5.1796875" customWidth="1"/>
    <col min="24" max="24" width="4.7265625" customWidth="1"/>
    <col min="25" max="25" width="4.81640625" customWidth="1"/>
    <col min="26" max="27" width="5" customWidth="1"/>
    <col min="28" max="28" width="4.81640625" customWidth="1"/>
    <col min="29" max="29" width="40.36328125" customWidth="1"/>
    <col min="30" max="30" width="8.453125" customWidth="1"/>
    <col min="31" max="31" width="14.1796875" customWidth="1"/>
    <col min="38" max="38" width="8.6328125" bestFit="1" customWidth="1"/>
    <col min="40" max="40" width="9.6328125" bestFit="1" customWidth="1"/>
    <col min="43" max="43" width="10.6328125" bestFit="1" customWidth="1"/>
  </cols>
  <sheetData>
    <row r="1" spans="1:35" s="34" customFormat="1" ht="21" x14ac:dyDescent="0.45">
      <c r="A1" s="29" t="s">
        <v>106</v>
      </c>
      <c r="B1" s="30"/>
      <c r="C1" s="99"/>
      <c r="D1" s="30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5" ht="12.75" customHeight="1" x14ac:dyDescent="0.45">
      <c r="A2" s="26"/>
      <c r="B2" s="27"/>
      <c r="C2" s="27"/>
      <c r="D2" s="27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5" ht="21" x14ac:dyDescent="0.5">
      <c r="A3" s="13" t="s">
        <v>2</v>
      </c>
      <c r="B3" s="14"/>
      <c r="C3" s="7"/>
      <c r="D3" s="40" t="s">
        <v>65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6" t="s">
        <v>28</v>
      </c>
      <c r="AD3" s="7"/>
      <c r="AE3" s="1"/>
    </row>
    <row r="4" spans="1:35" ht="23" x14ac:dyDescent="0.5">
      <c r="A4" s="35" t="s">
        <v>0</v>
      </c>
      <c r="B4" s="52" t="s">
        <v>4</v>
      </c>
      <c r="C4" s="37"/>
      <c r="D4" s="43" t="s">
        <v>98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60" t="s">
        <v>29</v>
      </c>
      <c r="AD4" s="7"/>
      <c r="AE4" s="10"/>
    </row>
    <row r="5" spans="1:35" ht="18" customHeight="1" x14ac:dyDescent="0.35">
      <c r="A5" s="53" t="s">
        <v>1</v>
      </c>
      <c r="B5" s="54" t="s">
        <v>3</v>
      </c>
      <c r="C5" s="37"/>
      <c r="D5" s="43" t="s">
        <v>102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7"/>
      <c r="AD5" s="7"/>
      <c r="AE5" s="10"/>
      <c r="AG5" s="2"/>
      <c r="AH5" s="2"/>
      <c r="AI5" s="2"/>
    </row>
    <row r="6" spans="1:35" ht="20" customHeight="1" x14ac:dyDescent="0.35">
      <c r="A6" s="35"/>
      <c r="B6" s="121"/>
      <c r="C6" s="37"/>
      <c r="D6" s="43" t="s">
        <v>68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7"/>
      <c r="AD6" s="7"/>
      <c r="AE6" s="10"/>
      <c r="AG6" s="2"/>
      <c r="AH6" s="2"/>
      <c r="AI6" s="2"/>
    </row>
    <row r="7" spans="1:35" ht="20.5" customHeight="1" x14ac:dyDescent="0.35">
      <c r="A7" s="35"/>
      <c r="B7" s="121"/>
      <c r="C7" s="37"/>
      <c r="D7" s="43" t="s">
        <v>85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7"/>
      <c r="AD7" s="7"/>
      <c r="AE7" s="10"/>
      <c r="AG7" s="2"/>
      <c r="AH7" s="2"/>
      <c r="AI7" s="2"/>
    </row>
    <row r="8" spans="1:35" ht="21" customHeight="1" x14ac:dyDescent="0.35">
      <c r="A8" s="35"/>
      <c r="B8" s="121"/>
      <c r="C8" s="37"/>
      <c r="D8" s="43" t="s">
        <v>103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7"/>
      <c r="AD8" s="7"/>
      <c r="AE8" s="10"/>
      <c r="AG8" s="2"/>
      <c r="AH8" s="2"/>
      <c r="AI8" s="2"/>
    </row>
    <row r="9" spans="1:35" ht="22.5" customHeight="1" x14ac:dyDescent="0.35">
      <c r="A9" s="13" t="s">
        <v>80</v>
      </c>
      <c r="B9" s="14"/>
      <c r="C9" s="7"/>
      <c r="D9" s="43" t="s">
        <v>93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44"/>
      <c r="AB9" s="45"/>
      <c r="AC9" s="7"/>
      <c r="AD9" s="7"/>
      <c r="AE9" s="10"/>
      <c r="AG9" s="2"/>
      <c r="AH9" s="2"/>
      <c r="AI9" s="2"/>
    </row>
    <row r="10" spans="1:35" ht="24.5" customHeight="1" x14ac:dyDescent="0.45">
      <c r="A10" s="100" t="s">
        <v>87</v>
      </c>
      <c r="B10" s="157" t="s">
        <v>96</v>
      </c>
      <c r="C10" s="38"/>
      <c r="D10" s="166" t="s">
        <v>94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8"/>
      <c r="AC10" s="7"/>
      <c r="AD10" s="7"/>
      <c r="AE10" s="10"/>
      <c r="AG10" s="2"/>
      <c r="AH10" s="2"/>
      <c r="AI10" s="2"/>
    </row>
    <row r="11" spans="1:35" ht="21" customHeight="1" x14ac:dyDescent="0.45">
      <c r="A11" s="158" t="s">
        <v>79</v>
      </c>
      <c r="B11" s="159" t="s">
        <v>81</v>
      </c>
      <c r="C11" s="3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0"/>
      <c r="AG11" s="2"/>
      <c r="AH11" s="2"/>
      <c r="AI11" s="2"/>
    </row>
    <row r="12" spans="1:35" ht="21" customHeight="1" x14ac:dyDescent="0.35">
      <c r="A12" s="101"/>
      <c r="B12" s="38"/>
      <c r="C12" s="38"/>
      <c r="D12" s="169" t="s">
        <v>95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70"/>
      <c r="P12" s="41"/>
      <c r="Q12" s="41"/>
      <c r="R12" s="170"/>
      <c r="S12" s="170"/>
      <c r="T12" s="41"/>
      <c r="U12" s="41"/>
      <c r="V12" s="170"/>
      <c r="W12" s="41"/>
      <c r="X12" s="41"/>
      <c r="Y12" s="171"/>
      <c r="Z12" s="172"/>
      <c r="AA12" s="41"/>
      <c r="AB12" s="42"/>
      <c r="AC12" s="7"/>
      <c r="AD12" s="7"/>
      <c r="AE12" s="10"/>
      <c r="AG12" s="2"/>
      <c r="AH12" s="2"/>
      <c r="AI12" s="2"/>
    </row>
    <row r="13" spans="1:35" ht="17" customHeight="1" x14ac:dyDescent="0.35">
      <c r="A13" s="9"/>
      <c r="B13" s="7"/>
      <c r="C13" s="7"/>
      <c r="D13" s="173" t="s">
        <v>101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64"/>
      <c r="P13" s="174"/>
      <c r="Q13" s="174"/>
      <c r="R13" s="164"/>
      <c r="S13" s="164"/>
      <c r="T13" s="174"/>
      <c r="U13" s="174"/>
      <c r="V13" s="164"/>
      <c r="W13" s="174"/>
      <c r="X13" s="174"/>
      <c r="Y13" s="175"/>
      <c r="Z13" s="176"/>
      <c r="AA13" s="174"/>
      <c r="AB13" s="177"/>
      <c r="AC13" s="7"/>
      <c r="AD13" s="7"/>
      <c r="AE13" s="10"/>
      <c r="AG13" s="2"/>
      <c r="AH13" s="2"/>
      <c r="AI13" s="2"/>
    </row>
    <row r="14" spans="1:35" ht="17" customHeight="1" x14ac:dyDescent="0.35">
      <c r="A14" s="9"/>
      <c r="B14" s="7"/>
      <c r="C14" s="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7"/>
      <c r="P14" s="178"/>
      <c r="Q14" s="178"/>
      <c r="R14" s="7"/>
      <c r="S14" s="7"/>
      <c r="T14" s="178"/>
      <c r="U14" s="178"/>
      <c r="V14" s="7"/>
      <c r="W14" s="178"/>
      <c r="X14" s="178"/>
      <c r="Y14" s="179"/>
      <c r="Z14" s="180"/>
      <c r="AA14" s="178"/>
      <c r="AB14" s="178"/>
      <c r="AC14" s="7"/>
      <c r="AD14" s="7"/>
      <c r="AE14" s="10"/>
      <c r="AG14" s="2"/>
      <c r="AH14" s="2"/>
      <c r="AI14" s="2"/>
    </row>
    <row r="15" spans="1:35" ht="15.5" x14ac:dyDescent="0.35">
      <c r="A15" s="101"/>
      <c r="B15" s="38"/>
      <c r="C15" s="38"/>
      <c r="D15" s="46" t="s">
        <v>30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7"/>
      <c r="AD15" s="7"/>
      <c r="AE15" s="10"/>
      <c r="AG15" s="2"/>
      <c r="AH15" s="2"/>
      <c r="AI15" s="2"/>
    </row>
    <row r="16" spans="1:35" ht="15.5" x14ac:dyDescent="0.35">
      <c r="A16" s="9"/>
      <c r="B16" s="7"/>
      <c r="C16" s="7"/>
      <c r="D16" s="49" t="s">
        <v>36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2"/>
      <c r="P16" s="50"/>
      <c r="Q16" s="50"/>
      <c r="R16" s="82"/>
      <c r="S16" s="82"/>
      <c r="T16" s="50"/>
      <c r="U16" s="50"/>
      <c r="V16" s="82"/>
      <c r="W16" s="50"/>
      <c r="X16" s="50"/>
      <c r="Y16" s="84"/>
      <c r="Z16" s="85" t="s">
        <v>37</v>
      </c>
      <c r="AA16" s="50"/>
      <c r="AB16" s="51"/>
      <c r="AC16" s="7"/>
      <c r="AD16" s="7"/>
      <c r="AE16" s="10"/>
      <c r="AG16" s="2"/>
      <c r="AH16" s="2"/>
      <c r="AI16" s="2"/>
    </row>
    <row r="17" spans="1:35" ht="18.5" x14ac:dyDescent="0.45">
      <c r="A17" s="78" t="s">
        <v>18</v>
      </c>
      <c r="B17" s="7"/>
      <c r="C17" s="7"/>
      <c r="D17" s="7"/>
      <c r="E17" s="7"/>
      <c r="F17" s="7"/>
      <c r="G17" s="8" t="s">
        <v>20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G17" s="2"/>
      <c r="AH17" s="2"/>
      <c r="AI17" s="2"/>
    </row>
    <row r="18" spans="1:35" ht="15.5" x14ac:dyDescent="0.35">
      <c r="A18" s="9"/>
      <c r="B18" s="7"/>
      <c r="C18" s="7"/>
      <c r="D18" s="15">
        <v>1</v>
      </c>
      <c r="E18" s="14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5">
        <v>24</v>
      </c>
      <c r="AB18" s="15">
        <v>25</v>
      </c>
      <c r="AC18" s="57" t="s">
        <v>31</v>
      </c>
      <c r="AD18" s="7"/>
      <c r="AE18" s="10"/>
      <c r="AG18" s="2"/>
      <c r="AH18" s="2"/>
      <c r="AI18" s="2"/>
    </row>
    <row r="19" spans="1:35" ht="15.5" x14ac:dyDescent="0.35">
      <c r="A19" s="79" t="s">
        <v>100</v>
      </c>
      <c r="B19" s="55"/>
      <c r="C19" s="63"/>
      <c r="D19" s="18">
        <v>44198</v>
      </c>
      <c r="E19" s="21">
        <v>44234</v>
      </c>
      <c r="F19" s="18">
        <v>44325</v>
      </c>
      <c r="G19" s="18">
        <v>44358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27</v>
      </c>
      <c r="AD19" s="7"/>
      <c r="AE19" s="10"/>
      <c r="AG19" s="2"/>
      <c r="AH19" s="2"/>
      <c r="AI19" s="2"/>
    </row>
    <row r="20" spans="1:35" ht="15.5" x14ac:dyDescent="0.35">
      <c r="A20" s="79" t="s">
        <v>14</v>
      </c>
      <c r="B20" s="55"/>
      <c r="C20" s="63"/>
      <c r="D20" s="18" t="s">
        <v>15</v>
      </c>
      <c r="E20" s="21" t="s">
        <v>21</v>
      </c>
      <c r="F20" s="18" t="s">
        <v>23</v>
      </c>
      <c r="G20" s="18" t="s">
        <v>25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 t="s">
        <v>27</v>
      </c>
      <c r="AD20" s="7"/>
      <c r="AE20" s="10"/>
      <c r="AG20" s="2"/>
      <c r="AH20" s="2"/>
      <c r="AI20" s="2"/>
    </row>
    <row r="21" spans="1:35" ht="19.5" customHeight="1" x14ac:dyDescent="0.35">
      <c r="A21" s="80" t="s">
        <v>16</v>
      </c>
      <c r="B21" s="56"/>
      <c r="C21" s="64"/>
      <c r="D21" s="18" t="s">
        <v>17</v>
      </c>
      <c r="E21" s="18" t="s">
        <v>22</v>
      </c>
      <c r="F21" s="18" t="s">
        <v>24</v>
      </c>
      <c r="G21" s="18" t="s">
        <v>26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7" t="s">
        <v>27</v>
      </c>
      <c r="AD21" s="7"/>
      <c r="AE21" s="10"/>
      <c r="AG21" s="2"/>
      <c r="AH21" s="2"/>
      <c r="AI21" s="2"/>
    </row>
    <row r="22" spans="1:35" ht="15.5" x14ac:dyDescent="0.35">
      <c r="A22" s="57" t="s">
        <v>99</v>
      </c>
      <c r="B22" s="90"/>
      <c r="C22" s="17"/>
      <c r="D22" s="88">
        <v>1</v>
      </c>
      <c r="E22" s="88">
        <v>1</v>
      </c>
      <c r="F22" s="88">
        <v>1</v>
      </c>
      <c r="G22" s="88">
        <v>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1">
        <f>SUM(D22:AB22)</f>
        <v>4</v>
      </c>
      <c r="AD22" s="7"/>
      <c r="AE22" s="10"/>
      <c r="AG22" s="2"/>
      <c r="AH22" s="2"/>
      <c r="AI22" s="2"/>
    </row>
    <row r="23" spans="1:35" ht="13.5" customHeight="1" x14ac:dyDescent="0.35">
      <c r="A23" s="9"/>
      <c r="B23" s="7"/>
      <c r="C23" s="7"/>
      <c r="D23" s="39"/>
      <c r="E23" s="39"/>
      <c r="F23" s="39"/>
      <c r="G23" s="3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G23" s="2"/>
      <c r="AH23" s="2"/>
      <c r="AI23" s="2"/>
    </row>
    <row r="24" spans="1:35" ht="18.5" x14ac:dyDescent="0.45">
      <c r="A24" s="78" t="s">
        <v>32</v>
      </c>
      <c r="B24" s="7"/>
      <c r="C24" s="7"/>
      <c r="D24" s="39"/>
      <c r="E24" s="39"/>
      <c r="F24" s="39"/>
      <c r="G24" s="3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G24" s="2"/>
      <c r="AH24" s="2"/>
      <c r="AI24" s="2"/>
    </row>
    <row r="25" spans="1:35" ht="15.5" x14ac:dyDescent="0.35">
      <c r="A25" s="74" t="s">
        <v>8</v>
      </c>
      <c r="B25" s="76" t="s">
        <v>6</v>
      </c>
      <c r="C25" s="75" t="s">
        <v>9</v>
      </c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57" t="s">
        <v>67</v>
      </c>
      <c r="AD25" s="7"/>
      <c r="AE25" s="10"/>
      <c r="AG25" s="2"/>
      <c r="AH25" s="2"/>
      <c r="AI25" s="2"/>
    </row>
    <row r="26" spans="1:35" ht="15.5" x14ac:dyDescent="0.35">
      <c r="A26" s="65" t="s">
        <v>34</v>
      </c>
      <c r="B26" s="4">
        <v>1967</v>
      </c>
      <c r="C26" s="5" t="s">
        <v>10</v>
      </c>
      <c r="D26" s="16">
        <v>1</v>
      </c>
      <c r="E26" s="3"/>
      <c r="F26" s="3"/>
      <c r="G26" s="16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86">
        <f t="shared" ref="AC26:AC37" si="0">SUM(D26:AB26)</f>
        <v>2</v>
      </c>
      <c r="AD26" s="7"/>
      <c r="AE26" s="10"/>
      <c r="AG26" s="2"/>
      <c r="AH26" s="2"/>
      <c r="AI26" s="2"/>
    </row>
    <row r="27" spans="1:35" ht="15.5" x14ac:dyDescent="0.35">
      <c r="A27" s="65" t="s">
        <v>35</v>
      </c>
      <c r="B27" s="4">
        <v>1985</v>
      </c>
      <c r="C27" s="5" t="s">
        <v>11</v>
      </c>
      <c r="D27" s="3"/>
      <c r="E27" s="16">
        <v>1</v>
      </c>
      <c r="F27" s="16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83">
        <f t="shared" si="0"/>
        <v>2</v>
      </c>
      <c r="AD27" s="7"/>
      <c r="AE27" s="10"/>
      <c r="AG27" s="2"/>
      <c r="AH27" s="2"/>
      <c r="AI27" s="2"/>
    </row>
    <row r="28" spans="1:35" ht="15.5" x14ac:dyDescent="0.35">
      <c r="A28" s="65"/>
      <c r="B28" s="4"/>
      <c r="C28" s="5"/>
      <c r="D28" s="3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3">
        <f t="shared" si="0"/>
        <v>0</v>
      </c>
      <c r="AD28" s="7"/>
      <c r="AE28" s="10"/>
      <c r="AG28" s="2"/>
      <c r="AH28" s="2"/>
      <c r="AI28" s="2"/>
    </row>
    <row r="29" spans="1:35" ht="15.5" x14ac:dyDescent="0.35">
      <c r="A29" s="65"/>
      <c r="B29" s="4"/>
      <c r="C29" s="5"/>
      <c r="D29" s="3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3">
        <f t="shared" si="0"/>
        <v>0</v>
      </c>
      <c r="AD29" s="7"/>
      <c r="AE29" s="10"/>
      <c r="AG29" s="2"/>
      <c r="AH29" s="2"/>
      <c r="AI29" s="2"/>
    </row>
    <row r="30" spans="1:35" ht="15.5" x14ac:dyDescent="0.35">
      <c r="A30" s="65"/>
      <c r="B30" s="4"/>
      <c r="C30" s="5"/>
      <c r="D30" s="3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83">
        <f t="shared" si="0"/>
        <v>0</v>
      </c>
      <c r="AD30" s="7"/>
      <c r="AE30" s="10"/>
      <c r="AG30" s="2"/>
      <c r="AH30" s="2"/>
      <c r="AI30" s="2"/>
    </row>
    <row r="31" spans="1:35" ht="15.5" x14ac:dyDescent="0.35">
      <c r="A31" s="65"/>
      <c r="B31" s="4"/>
      <c r="C31" s="5"/>
      <c r="D31" s="3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83">
        <f t="shared" si="0"/>
        <v>0</v>
      </c>
      <c r="AD31" s="7"/>
      <c r="AE31" s="10"/>
      <c r="AG31" s="2"/>
      <c r="AH31" s="2"/>
      <c r="AI31" s="2"/>
    </row>
    <row r="32" spans="1:35" ht="15.5" x14ac:dyDescent="0.35">
      <c r="A32" s="110"/>
      <c r="B32" s="11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83">
        <f t="shared" si="0"/>
        <v>0</v>
      </c>
      <c r="AD32" s="7"/>
      <c r="AE32" s="10"/>
      <c r="AG32" s="2"/>
      <c r="AH32" s="2"/>
      <c r="AI32" s="2"/>
    </row>
    <row r="33" spans="1:49" ht="15.5" x14ac:dyDescent="0.35">
      <c r="A33" s="110"/>
      <c r="B33" s="118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83">
        <f t="shared" si="0"/>
        <v>0</v>
      </c>
      <c r="AD33" s="7"/>
      <c r="AE33" s="10"/>
      <c r="AG33" s="2"/>
      <c r="AH33" s="2"/>
      <c r="AI33" s="2"/>
    </row>
    <row r="34" spans="1:49" ht="15.5" x14ac:dyDescent="0.35">
      <c r="A34" s="110"/>
      <c r="B34" s="118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83">
        <f t="shared" si="0"/>
        <v>0</v>
      </c>
      <c r="AD34" s="7"/>
      <c r="AE34" s="10"/>
      <c r="AG34" s="2"/>
      <c r="AH34" s="2"/>
      <c r="AI34" s="2"/>
    </row>
    <row r="35" spans="1:49" ht="15.5" x14ac:dyDescent="0.35">
      <c r="A35" s="110"/>
      <c r="B35" s="11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83">
        <f t="shared" si="0"/>
        <v>0</v>
      </c>
      <c r="AD35" s="7"/>
      <c r="AE35" s="10"/>
      <c r="AG35" s="2"/>
      <c r="AH35" s="2"/>
      <c r="AI35" s="2"/>
    </row>
    <row r="36" spans="1:49" ht="15.5" x14ac:dyDescent="0.35">
      <c r="A36" s="110"/>
      <c r="B36" s="118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83">
        <f t="shared" si="0"/>
        <v>0</v>
      </c>
      <c r="AD36" s="7"/>
      <c r="AE36" s="10"/>
      <c r="AF36" s="98"/>
      <c r="AG36" s="97"/>
      <c r="AH36" s="2"/>
      <c r="AI36" s="2"/>
    </row>
    <row r="37" spans="1:49" ht="15.5" x14ac:dyDescent="0.35">
      <c r="A37" s="110"/>
      <c r="B37" s="118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83">
        <f t="shared" si="0"/>
        <v>0</v>
      </c>
      <c r="AD37" s="7"/>
      <c r="AE37" s="10"/>
      <c r="AF37" s="98"/>
      <c r="AG37" s="97"/>
      <c r="AH37" s="2"/>
      <c r="AI37" s="2"/>
    </row>
    <row r="38" spans="1:49" ht="15.5" x14ac:dyDescent="0.35">
      <c r="A38" s="57" t="s">
        <v>104</v>
      </c>
      <c r="B38" s="17"/>
      <c r="C38" s="17"/>
      <c r="D38" s="17">
        <f t="shared" ref="D38:AC38" si="1">SUM(D26:D37)</f>
        <v>1</v>
      </c>
      <c r="E38" s="17">
        <f t="shared" si="1"/>
        <v>1</v>
      </c>
      <c r="F38" s="17">
        <f t="shared" si="1"/>
        <v>1</v>
      </c>
      <c r="G38" s="17">
        <f t="shared" si="1"/>
        <v>1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57">
        <f t="shared" si="1"/>
        <v>4</v>
      </c>
      <c r="AD38" s="95"/>
      <c r="AE38" s="96"/>
      <c r="AF38" s="104"/>
      <c r="AG38" s="16"/>
      <c r="AH38" s="5"/>
      <c r="AI38" s="5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49" ht="15.5" x14ac:dyDescent="0.35">
      <c r="A39" s="102"/>
      <c r="B39" s="68"/>
      <c r="C39" s="6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58"/>
      <c r="AD39" s="95"/>
      <c r="AE39" s="96"/>
      <c r="AF39" s="104"/>
      <c r="AG39" s="16"/>
      <c r="AH39" s="16"/>
      <c r="AI39" s="16"/>
      <c r="AJ39" s="104"/>
      <c r="AK39" s="104"/>
      <c r="AL39" s="104"/>
      <c r="AM39" s="112"/>
      <c r="AN39" s="104"/>
      <c r="AO39" s="104"/>
      <c r="AP39" s="104"/>
      <c r="AQ39" s="104"/>
      <c r="AR39" s="104"/>
      <c r="AS39" s="104"/>
      <c r="AT39" s="111"/>
      <c r="AU39" s="111"/>
      <c r="AV39" s="111"/>
      <c r="AW39" s="111"/>
    </row>
    <row r="40" spans="1:49" ht="18.5" x14ac:dyDescent="0.45">
      <c r="A40" s="78" t="s">
        <v>19</v>
      </c>
      <c r="B40" s="7"/>
      <c r="C40" s="7"/>
      <c r="D40" s="39"/>
      <c r="E40" s="39"/>
      <c r="F40" s="39"/>
      <c r="G40" s="3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37"/>
      <c r="AE40" s="103"/>
      <c r="AF40" s="111"/>
      <c r="AG40" s="113"/>
      <c r="AH40" s="16"/>
      <c r="AI40" s="16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11"/>
      <c r="AU40" s="111"/>
      <c r="AV40" s="111"/>
      <c r="AW40" s="111"/>
    </row>
    <row r="41" spans="1:49" ht="15.5" x14ac:dyDescent="0.35">
      <c r="A41" s="69" t="s">
        <v>8</v>
      </c>
      <c r="B41" s="70" t="s">
        <v>6</v>
      </c>
      <c r="C41" s="71" t="s">
        <v>9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62"/>
      <c r="AC41" s="57" t="s">
        <v>66</v>
      </c>
      <c r="AD41" s="37"/>
      <c r="AE41" s="103"/>
      <c r="AF41" s="111"/>
      <c r="AG41" s="113"/>
      <c r="AH41" s="16"/>
      <c r="AI41" s="16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11"/>
      <c r="AU41" s="111"/>
      <c r="AV41" s="111"/>
      <c r="AW41" s="111"/>
    </row>
    <row r="42" spans="1:49" x14ac:dyDescent="0.35">
      <c r="A42" s="4" t="s">
        <v>33</v>
      </c>
      <c r="B42" s="6">
        <v>2008</v>
      </c>
      <c r="C42" s="65" t="s">
        <v>11</v>
      </c>
      <c r="D42" s="5">
        <v>1</v>
      </c>
      <c r="E42" s="5"/>
      <c r="F42" s="2"/>
      <c r="G42" s="5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5"/>
      <c r="U42" s="2"/>
      <c r="V42" s="2"/>
      <c r="W42" s="2"/>
      <c r="X42" s="2"/>
      <c r="Y42" s="2"/>
      <c r="Z42" s="2"/>
      <c r="AA42" s="2"/>
      <c r="AB42" s="1"/>
      <c r="AC42" s="94">
        <f t="shared" ref="AC42:AC73" si="2">SUM(D42:AB42)</f>
        <v>2</v>
      </c>
      <c r="AD42" s="7"/>
      <c r="AE42" s="10"/>
      <c r="AF42" s="111"/>
      <c r="AG42" s="113"/>
      <c r="AH42" s="16"/>
      <c r="AI42" s="16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11"/>
      <c r="AU42" s="111"/>
      <c r="AV42" s="111"/>
      <c r="AW42" s="111"/>
    </row>
    <row r="43" spans="1:49" x14ac:dyDescent="0.35">
      <c r="A43" s="4" t="s">
        <v>5</v>
      </c>
      <c r="B43" s="6">
        <v>2003</v>
      </c>
      <c r="C43" s="65" t="s">
        <v>10</v>
      </c>
      <c r="D43" s="5">
        <v>1</v>
      </c>
      <c r="E43" s="5">
        <v>1</v>
      </c>
      <c r="F43" s="5">
        <v>1</v>
      </c>
      <c r="G43" s="16">
        <v>1</v>
      </c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94">
        <f t="shared" si="2"/>
        <v>4</v>
      </c>
      <c r="AD43" s="7"/>
      <c r="AE43" s="10"/>
      <c r="AF43" s="111"/>
      <c r="AG43" s="113"/>
      <c r="AH43" s="16"/>
      <c r="AI43" s="16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11"/>
      <c r="AU43" s="111"/>
      <c r="AV43" s="111"/>
      <c r="AW43" s="111"/>
    </row>
    <row r="44" spans="1:49" x14ac:dyDescent="0.35">
      <c r="A44" s="4" t="s">
        <v>7</v>
      </c>
      <c r="B44" s="6">
        <v>2011</v>
      </c>
      <c r="C44" s="65" t="s">
        <v>11</v>
      </c>
      <c r="D44" s="5"/>
      <c r="E44" s="5"/>
      <c r="F44" s="16">
        <v>1</v>
      </c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24">
        <f t="shared" si="2"/>
        <v>1</v>
      </c>
      <c r="AD44" s="7"/>
      <c r="AE44" s="10"/>
      <c r="AF44" s="111"/>
      <c r="AG44" s="113"/>
      <c r="AH44" s="16"/>
      <c r="AI44" s="16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11"/>
      <c r="AU44" s="111"/>
      <c r="AV44" s="111"/>
      <c r="AW44" s="111"/>
    </row>
    <row r="45" spans="1:49" x14ac:dyDescent="0.35">
      <c r="A45" s="4" t="s">
        <v>12</v>
      </c>
      <c r="B45" s="6">
        <v>2005</v>
      </c>
      <c r="C45" s="66" t="s">
        <v>13</v>
      </c>
      <c r="D45" s="5"/>
      <c r="E45" s="5">
        <v>1</v>
      </c>
      <c r="F45" s="5"/>
      <c r="G45" s="16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24">
        <f t="shared" si="2"/>
        <v>2</v>
      </c>
      <c r="AD45" s="7"/>
      <c r="AE45" s="10"/>
      <c r="AF45" s="111"/>
      <c r="AG45" s="113"/>
      <c r="AH45" s="16"/>
      <c r="AI45" s="16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11"/>
      <c r="AU45" s="111"/>
      <c r="AV45" s="111"/>
      <c r="AW45" s="111"/>
    </row>
    <row r="46" spans="1:49" x14ac:dyDescent="0.35">
      <c r="A46" s="4" t="s">
        <v>97</v>
      </c>
      <c r="B46" s="6">
        <v>2022</v>
      </c>
      <c r="C46" s="65" t="s">
        <v>11</v>
      </c>
      <c r="D46" s="181">
        <v>1</v>
      </c>
      <c r="E46" s="181">
        <v>1</v>
      </c>
      <c r="F46" s="181">
        <v>1</v>
      </c>
      <c r="G46" s="181">
        <v>1</v>
      </c>
      <c r="H46" s="181">
        <v>1</v>
      </c>
      <c r="I46" s="181">
        <v>1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24">
        <f t="shared" si="2"/>
        <v>6</v>
      </c>
      <c r="AD46" s="7"/>
      <c r="AE46" s="10"/>
      <c r="AF46" s="111"/>
      <c r="AG46" s="113"/>
      <c r="AH46" s="16"/>
      <c r="AI46" s="16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11"/>
      <c r="AU46" s="111"/>
      <c r="AV46" s="111"/>
      <c r="AW46" s="111"/>
    </row>
    <row r="47" spans="1:49" ht="15.5" x14ac:dyDescent="0.35">
      <c r="A47" s="119"/>
      <c r="B47" s="109"/>
      <c r="C47" s="11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4">
        <f t="shared" si="2"/>
        <v>0</v>
      </c>
      <c r="AD47" s="7"/>
      <c r="AE47" s="10"/>
      <c r="AF47" s="111"/>
      <c r="AG47" s="113"/>
      <c r="AH47" s="16"/>
      <c r="AI47" s="16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11"/>
      <c r="AU47" s="111"/>
      <c r="AV47" s="111"/>
      <c r="AW47" s="111"/>
    </row>
    <row r="48" spans="1:49" x14ac:dyDescent="0.35">
      <c r="A48" s="118"/>
      <c r="B48" s="109"/>
      <c r="C48" s="11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6"/>
      <c r="X48" s="122"/>
      <c r="Y48" s="122"/>
      <c r="Z48" s="122"/>
      <c r="AA48" s="122"/>
      <c r="AB48" s="125"/>
      <c r="AC48" s="24">
        <f t="shared" si="2"/>
        <v>0</v>
      </c>
      <c r="AD48" s="7"/>
      <c r="AE48" s="10"/>
      <c r="AF48" s="111"/>
      <c r="AG48" s="113"/>
      <c r="AH48" s="16"/>
      <c r="AI48" s="16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11"/>
      <c r="AU48" s="111"/>
      <c r="AV48" s="111"/>
      <c r="AW48" s="111"/>
    </row>
    <row r="49" spans="1:49" x14ac:dyDescent="0.35">
      <c r="A49" s="118"/>
      <c r="B49" s="109"/>
      <c r="C49" s="11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4">
        <f t="shared" si="2"/>
        <v>0</v>
      </c>
      <c r="AD49" s="7"/>
      <c r="AE49" s="10"/>
      <c r="AF49" s="111"/>
      <c r="AG49" s="113"/>
      <c r="AH49" s="16"/>
      <c r="AI49" s="16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11"/>
      <c r="AU49" s="111"/>
      <c r="AV49" s="111"/>
      <c r="AW49" s="111"/>
    </row>
    <row r="50" spans="1:49" x14ac:dyDescent="0.35">
      <c r="A50" s="120"/>
      <c r="B50" s="22"/>
      <c r="C50" s="67"/>
      <c r="D50" s="122"/>
      <c r="E50" s="122"/>
      <c r="F50" s="122"/>
      <c r="G50" s="122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4">
        <f t="shared" si="2"/>
        <v>0</v>
      </c>
      <c r="AD50" s="7"/>
      <c r="AE50" s="10"/>
      <c r="AF50" s="111"/>
      <c r="AG50" s="113"/>
      <c r="AH50" s="16"/>
      <c r="AI50" s="1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11"/>
      <c r="AU50" s="111"/>
      <c r="AV50" s="111"/>
      <c r="AW50" s="111"/>
    </row>
    <row r="51" spans="1:49" x14ac:dyDescent="0.35">
      <c r="A51" s="118"/>
      <c r="B51" s="109"/>
      <c r="C51" s="110"/>
      <c r="D51" s="126"/>
      <c r="E51" s="122"/>
      <c r="F51" s="122"/>
      <c r="G51" s="126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4">
        <f t="shared" si="2"/>
        <v>0</v>
      </c>
      <c r="AD51" s="7"/>
      <c r="AE51" s="10"/>
      <c r="AF51" s="111"/>
      <c r="AG51" s="113"/>
      <c r="AH51" s="16"/>
      <c r="AI51" s="1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11"/>
      <c r="AU51" s="111"/>
      <c r="AV51" s="111"/>
      <c r="AW51" s="111"/>
    </row>
    <row r="52" spans="1:49" x14ac:dyDescent="0.35">
      <c r="A52" s="118"/>
      <c r="B52" s="109"/>
      <c r="C52" s="110"/>
      <c r="D52" s="126"/>
      <c r="E52" s="122"/>
      <c r="F52" s="122"/>
      <c r="G52" s="126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7"/>
      <c r="AE52" s="10"/>
      <c r="AF52" s="111"/>
      <c r="AG52" s="113"/>
      <c r="AH52" s="16"/>
      <c r="AI52" s="1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11"/>
      <c r="AU52" s="111"/>
      <c r="AV52" s="111"/>
      <c r="AW52" s="111"/>
    </row>
    <row r="53" spans="1:4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7"/>
      <c r="AE53" s="10"/>
      <c r="AF53" s="111"/>
      <c r="AG53" s="113"/>
      <c r="AH53" s="16"/>
      <c r="AI53" s="16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11"/>
      <c r="AU53" s="111"/>
      <c r="AV53" s="111"/>
      <c r="AW53" s="111"/>
    </row>
    <row r="54" spans="1:4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7"/>
      <c r="AE54" s="10"/>
      <c r="AF54" s="111"/>
      <c r="AG54" s="113"/>
      <c r="AH54" s="16"/>
      <c r="AI54" s="1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11"/>
      <c r="AU54" s="111"/>
      <c r="AV54" s="111"/>
      <c r="AW54" s="111"/>
    </row>
    <row r="55" spans="1:4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7"/>
      <c r="AE55" s="10"/>
      <c r="AF55" s="111"/>
      <c r="AG55" s="113"/>
      <c r="AH55" s="16"/>
      <c r="AI55" s="16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11"/>
      <c r="AU55" s="111"/>
      <c r="AV55" s="111"/>
      <c r="AW55" s="111"/>
    </row>
    <row r="56" spans="1:4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7"/>
      <c r="AE56" s="10"/>
      <c r="AF56" s="111"/>
      <c r="AG56" s="113"/>
      <c r="AH56" s="16"/>
      <c r="AI56" s="16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11"/>
      <c r="AU56" s="111"/>
      <c r="AV56" s="111"/>
      <c r="AW56" s="111"/>
    </row>
    <row r="57" spans="1:4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7"/>
      <c r="AE57" s="10"/>
      <c r="AF57" s="111"/>
      <c r="AG57" s="113"/>
      <c r="AH57" s="16"/>
      <c r="AI57" s="16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11"/>
      <c r="AU57" s="111"/>
      <c r="AV57" s="111"/>
      <c r="AW57" s="111"/>
    </row>
    <row r="58" spans="1:4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7"/>
      <c r="AE58" s="10"/>
      <c r="AF58" s="111"/>
      <c r="AG58" s="113"/>
      <c r="AH58" s="16"/>
      <c r="AI58" s="16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11"/>
      <c r="AU58" s="111"/>
      <c r="AV58" s="111"/>
      <c r="AW58" s="111"/>
    </row>
    <row r="59" spans="1:4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7"/>
      <c r="AE59" s="10"/>
      <c r="AF59" s="111"/>
      <c r="AG59" s="113"/>
      <c r="AH59" s="16"/>
      <c r="AI59" s="16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11"/>
      <c r="AU59" s="111"/>
      <c r="AV59" s="111"/>
      <c r="AW59" s="111"/>
    </row>
    <row r="60" spans="1:4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7"/>
      <c r="AE60" s="10"/>
      <c r="AF60" s="111"/>
      <c r="AG60" s="113"/>
      <c r="AH60" s="16"/>
      <c r="AI60" s="16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11"/>
      <c r="AU60" s="111"/>
      <c r="AV60" s="111"/>
      <c r="AW60" s="111"/>
    </row>
    <row r="61" spans="1:4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7"/>
      <c r="AE61" s="10"/>
      <c r="AF61" s="111"/>
      <c r="AG61" s="113"/>
      <c r="AH61" s="16"/>
      <c r="AI61" s="16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11"/>
      <c r="AU61" s="111"/>
      <c r="AV61" s="111"/>
      <c r="AW61" s="111"/>
    </row>
    <row r="62" spans="1:4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7"/>
      <c r="AE62" s="10"/>
      <c r="AF62" s="111"/>
      <c r="AG62" s="113"/>
      <c r="AH62" s="16"/>
      <c r="AI62" s="16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11"/>
      <c r="AU62" s="111"/>
      <c r="AV62" s="111"/>
      <c r="AW62" s="111"/>
    </row>
    <row r="63" spans="1:4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7"/>
      <c r="AE63" s="10"/>
      <c r="AF63" s="111"/>
      <c r="AG63" s="113"/>
      <c r="AH63" s="16"/>
      <c r="AI63" s="16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11"/>
      <c r="AU63" s="111"/>
      <c r="AV63" s="111"/>
      <c r="AW63" s="111"/>
    </row>
    <row r="64" spans="1:4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7"/>
      <c r="AE64" s="10"/>
      <c r="AF64" s="111"/>
      <c r="AG64" s="113"/>
      <c r="AH64" s="16"/>
      <c r="AI64" s="16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11"/>
      <c r="AU64" s="111"/>
      <c r="AV64" s="111"/>
      <c r="AW64" s="111"/>
    </row>
    <row r="65" spans="1:4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7"/>
      <c r="AE65" s="10"/>
      <c r="AF65" s="111"/>
      <c r="AG65" s="113"/>
      <c r="AH65" s="16"/>
      <c r="AI65" s="16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11"/>
      <c r="AU65" s="111"/>
      <c r="AV65" s="111"/>
      <c r="AW65" s="111"/>
    </row>
    <row r="66" spans="1:4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7"/>
      <c r="AE66" s="10"/>
      <c r="AF66" s="111"/>
      <c r="AG66" s="113"/>
      <c r="AH66" s="16"/>
      <c r="AI66" s="16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11"/>
      <c r="AU66" s="111"/>
      <c r="AV66" s="111"/>
      <c r="AW66" s="111"/>
    </row>
    <row r="67" spans="1:4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7"/>
      <c r="AE67" s="10"/>
      <c r="AF67" s="111"/>
      <c r="AG67" s="113"/>
      <c r="AH67" s="16"/>
      <c r="AI67" s="16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11"/>
      <c r="AU67" s="111"/>
      <c r="AV67" s="111"/>
      <c r="AW67" s="111"/>
    </row>
    <row r="68" spans="1:4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7"/>
      <c r="AE68" s="10"/>
      <c r="AF68" s="111"/>
      <c r="AG68" s="113"/>
      <c r="AH68" s="16"/>
      <c r="AI68" s="16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11"/>
      <c r="AU68" s="111"/>
      <c r="AV68" s="111"/>
      <c r="AW68" s="111"/>
    </row>
    <row r="69" spans="1:4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7"/>
      <c r="AE69" s="10"/>
      <c r="AF69" s="111"/>
      <c r="AG69" s="113"/>
      <c r="AH69" s="16"/>
      <c r="AI69" s="16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11"/>
      <c r="AU69" s="111"/>
      <c r="AV69" s="111"/>
      <c r="AW69" s="111"/>
    </row>
    <row r="70" spans="1:4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7"/>
      <c r="AE70" s="10"/>
      <c r="AF70" s="111"/>
      <c r="AG70" s="113"/>
      <c r="AH70" s="16"/>
      <c r="AI70" s="16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11"/>
      <c r="AU70" s="111"/>
      <c r="AV70" s="111"/>
      <c r="AW70" s="111"/>
    </row>
    <row r="71" spans="1:4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7"/>
      <c r="AE71" s="10"/>
      <c r="AF71" s="111"/>
      <c r="AG71" s="113"/>
      <c r="AH71" s="16"/>
      <c r="AI71" s="16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11"/>
      <c r="AU71" s="111"/>
      <c r="AV71" s="111"/>
      <c r="AW71" s="111"/>
    </row>
    <row r="72" spans="1:4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7"/>
      <c r="AE72" s="10"/>
      <c r="AF72" s="111"/>
      <c r="AG72" s="113"/>
      <c r="AH72" s="16"/>
      <c r="AI72" s="16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11"/>
      <c r="AU72" s="111"/>
      <c r="AV72" s="111"/>
      <c r="AW72" s="111"/>
    </row>
    <row r="73" spans="1:4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7"/>
      <c r="AE73" s="10"/>
      <c r="AF73" s="111"/>
      <c r="AG73" s="113"/>
      <c r="AH73" s="16"/>
      <c r="AI73" s="16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11"/>
      <c r="AU73" s="111"/>
      <c r="AV73" s="111"/>
      <c r="AW73" s="111"/>
    </row>
    <row r="74" spans="1:4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ref="AC74:AC96" si="3">SUM(D74:AB74)</f>
        <v>0</v>
      </c>
      <c r="AD74" s="7"/>
      <c r="AE74" s="10"/>
      <c r="AF74" s="111"/>
      <c r="AG74" s="113"/>
      <c r="AH74" s="16"/>
      <c r="AI74" s="16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11"/>
      <c r="AU74" s="111"/>
      <c r="AV74" s="111"/>
      <c r="AW74" s="111"/>
    </row>
    <row r="75" spans="1:4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3"/>
        <v>0</v>
      </c>
      <c r="AD75" s="7"/>
      <c r="AE75" s="10"/>
      <c r="AF75" s="111"/>
      <c r="AG75" s="113"/>
      <c r="AH75" s="16"/>
      <c r="AI75" s="16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11"/>
      <c r="AU75" s="111"/>
      <c r="AV75" s="111"/>
      <c r="AW75" s="111"/>
    </row>
    <row r="76" spans="1:4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3"/>
        <v>0</v>
      </c>
      <c r="AD76" s="7"/>
      <c r="AE76" s="10"/>
      <c r="AF76" s="111"/>
      <c r="AG76" s="113"/>
      <c r="AH76" s="16"/>
      <c r="AI76" s="16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11"/>
      <c r="AU76" s="111"/>
      <c r="AV76" s="111"/>
      <c r="AW76" s="111"/>
    </row>
    <row r="77" spans="1:4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3"/>
        <v>0</v>
      </c>
      <c r="AD77" s="7"/>
      <c r="AE77" s="10"/>
      <c r="AF77" s="111"/>
      <c r="AG77" s="113"/>
      <c r="AH77" s="16"/>
      <c r="AI77" s="16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11"/>
      <c r="AU77" s="111"/>
      <c r="AV77" s="111"/>
      <c r="AW77" s="111"/>
    </row>
    <row r="78" spans="1:4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3"/>
        <v>0</v>
      </c>
      <c r="AD78" s="7"/>
      <c r="AE78" s="10"/>
      <c r="AF78" s="111"/>
      <c r="AG78" s="113"/>
      <c r="AH78" s="16"/>
      <c r="AI78" s="16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11"/>
      <c r="AU78" s="111"/>
      <c r="AV78" s="111"/>
      <c r="AW78" s="111"/>
    </row>
    <row r="79" spans="1:4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3"/>
        <v>0</v>
      </c>
      <c r="AD79" s="7"/>
      <c r="AE79" s="10"/>
      <c r="AF79" s="111"/>
      <c r="AG79" s="113"/>
      <c r="AH79" s="16"/>
      <c r="AI79" s="16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11"/>
      <c r="AU79" s="111"/>
      <c r="AV79" s="111"/>
      <c r="AW79" s="111"/>
    </row>
    <row r="80" spans="1:4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3"/>
        <v>0</v>
      </c>
      <c r="AD80" s="7"/>
      <c r="AE80" s="10"/>
      <c r="AF80" s="111"/>
      <c r="AG80" s="113"/>
      <c r="AH80" s="16"/>
      <c r="AI80" s="16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11"/>
      <c r="AU80" s="111"/>
      <c r="AV80" s="111"/>
      <c r="AW80" s="111"/>
    </row>
    <row r="81" spans="1:4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3"/>
        <v>0</v>
      </c>
      <c r="AD81" s="7"/>
      <c r="AE81" s="10"/>
      <c r="AF81" s="111"/>
      <c r="AG81" s="113"/>
      <c r="AH81" s="16"/>
      <c r="AI81" s="16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11"/>
      <c r="AU81" s="111"/>
      <c r="AV81" s="111"/>
      <c r="AW81" s="111"/>
    </row>
    <row r="82" spans="1:4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3"/>
        <v>0</v>
      </c>
      <c r="AD82" s="7"/>
      <c r="AE82" s="10"/>
      <c r="AF82" s="111"/>
      <c r="AG82" s="113"/>
      <c r="AH82" s="16"/>
      <c r="AI82" s="16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11"/>
      <c r="AU82" s="111"/>
      <c r="AV82" s="111"/>
      <c r="AW82" s="111"/>
    </row>
    <row r="83" spans="1:4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3"/>
        <v>0</v>
      </c>
      <c r="AD83" s="7"/>
      <c r="AE83" s="10"/>
      <c r="AF83" s="111"/>
      <c r="AG83" s="113"/>
      <c r="AH83" s="16"/>
      <c r="AI83" s="16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11"/>
      <c r="AU83" s="111"/>
      <c r="AV83" s="111"/>
      <c r="AW83" s="111"/>
    </row>
    <row r="84" spans="1:49" x14ac:dyDescent="0.35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25">
        <f t="shared" si="3"/>
        <v>0</v>
      </c>
      <c r="AD84" s="7"/>
      <c r="AE84" s="10"/>
      <c r="AF84" s="111"/>
      <c r="AG84" s="113"/>
      <c r="AH84" s="16"/>
      <c r="AI84" s="16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11"/>
      <c r="AU84" s="111"/>
      <c r="AV84" s="111"/>
      <c r="AW84" s="111"/>
    </row>
    <row r="85" spans="1:49" x14ac:dyDescent="0.35">
      <c r="A85" s="118"/>
      <c r="B85" s="109"/>
      <c r="C85" s="110"/>
      <c r="D85" s="126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/>
      <c r="AC85" s="25">
        <f t="shared" si="3"/>
        <v>0</v>
      </c>
      <c r="AD85" s="7"/>
      <c r="AE85" s="10"/>
      <c r="AF85" s="111"/>
      <c r="AG85" s="113"/>
      <c r="AH85" s="16"/>
      <c r="AI85" s="16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11"/>
      <c r="AU85" s="111"/>
      <c r="AV85" s="111"/>
      <c r="AW85" s="111"/>
    </row>
    <row r="86" spans="1:49" x14ac:dyDescent="0.35">
      <c r="A86" s="118"/>
      <c r="B86" s="109"/>
      <c r="C86" s="110"/>
      <c r="D86" s="126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/>
      <c r="AC86" s="25">
        <f t="shared" si="3"/>
        <v>0</v>
      </c>
      <c r="AD86" s="7"/>
      <c r="AE86" s="10"/>
      <c r="AF86" s="111"/>
      <c r="AG86" s="113"/>
      <c r="AH86" s="16"/>
      <c r="AI86" s="16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11"/>
      <c r="AU86" s="111"/>
      <c r="AV86" s="111"/>
      <c r="AW86" s="111"/>
    </row>
    <row r="87" spans="1:49" x14ac:dyDescent="0.35">
      <c r="A87" s="118"/>
      <c r="B87" s="109"/>
      <c r="C87" s="110"/>
      <c r="D87" s="126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/>
      <c r="AC87" s="25">
        <f t="shared" si="3"/>
        <v>0</v>
      </c>
      <c r="AD87" s="7"/>
      <c r="AE87" s="10"/>
      <c r="AF87" s="111"/>
      <c r="AG87" s="113"/>
      <c r="AH87" s="16"/>
      <c r="AI87" s="16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11"/>
      <c r="AU87" s="111"/>
      <c r="AV87" s="111"/>
      <c r="AW87" s="111"/>
    </row>
    <row r="88" spans="1:49" x14ac:dyDescent="0.35">
      <c r="A88" s="118"/>
      <c r="B88" s="109"/>
      <c r="C88" s="110"/>
      <c r="D88" s="126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/>
      <c r="AC88" s="25">
        <f t="shared" si="3"/>
        <v>0</v>
      </c>
      <c r="AD88" s="7"/>
      <c r="AE88" s="10"/>
      <c r="AF88" s="111"/>
      <c r="AG88" s="113"/>
      <c r="AH88" s="16"/>
      <c r="AI88" s="16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11"/>
      <c r="AU88" s="111"/>
      <c r="AV88" s="111"/>
      <c r="AW88" s="111"/>
    </row>
    <row r="89" spans="1:49" x14ac:dyDescent="0.35">
      <c r="A89" s="118"/>
      <c r="B89" s="109"/>
      <c r="C89" s="110"/>
      <c r="D89" s="126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/>
      <c r="AC89" s="25">
        <f t="shared" si="3"/>
        <v>0</v>
      </c>
      <c r="AD89" s="7"/>
      <c r="AE89" s="10"/>
      <c r="AF89" s="111"/>
      <c r="AG89" s="113"/>
      <c r="AH89" s="16"/>
      <c r="AI89" s="16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11"/>
      <c r="AU89" s="111"/>
      <c r="AV89" s="111"/>
      <c r="AW89" s="111"/>
    </row>
    <row r="90" spans="1:49" x14ac:dyDescent="0.35">
      <c r="A90" s="118"/>
      <c r="B90" s="109"/>
      <c r="C90" s="110"/>
      <c r="D90" s="126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/>
      <c r="AC90" s="25">
        <f t="shared" si="3"/>
        <v>0</v>
      </c>
      <c r="AD90" s="7"/>
      <c r="AE90" s="10"/>
      <c r="AF90" s="111"/>
      <c r="AG90" s="113"/>
      <c r="AH90" s="16"/>
      <c r="AI90" s="16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11"/>
      <c r="AU90" s="111"/>
      <c r="AV90" s="111"/>
      <c r="AW90" s="111"/>
    </row>
    <row r="91" spans="1:49" x14ac:dyDescent="0.35">
      <c r="A91" s="118"/>
      <c r="B91" s="109"/>
      <c r="C91" s="110"/>
      <c r="D91" s="126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/>
      <c r="AC91" s="25">
        <f t="shared" si="3"/>
        <v>0</v>
      </c>
      <c r="AD91" s="7"/>
      <c r="AE91" s="10"/>
      <c r="AF91" s="111"/>
      <c r="AG91" s="113"/>
      <c r="AH91" s="16"/>
      <c r="AI91" s="16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11"/>
      <c r="AU91" s="111"/>
      <c r="AV91" s="111"/>
      <c r="AW91" s="111"/>
    </row>
    <row r="92" spans="1:49" x14ac:dyDescent="0.35">
      <c r="A92" s="118"/>
      <c r="B92" s="109"/>
      <c r="C92" s="110"/>
      <c r="D92" s="126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/>
      <c r="AC92" s="25">
        <f t="shared" si="3"/>
        <v>0</v>
      </c>
      <c r="AD92" s="7"/>
      <c r="AE92" s="10"/>
      <c r="AF92" s="111"/>
      <c r="AG92" s="113"/>
      <c r="AH92" s="16"/>
      <c r="AI92" s="16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11"/>
      <c r="AU92" s="111"/>
      <c r="AV92" s="111"/>
      <c r="AW92" s="111"/>
    </row>
    <row r="93" spans="1:49" x14ac:dyDescent="0.35">
      <c r="A93" s="118"/>
      <c r="B93" s="109"/>
      <c r="C93" s="110"/>
      <c r="D93" s="126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/>
      <c r="AC93" s="25">
        <f t="shared" si="3"/>
        <v>0</v>
      </c>
      <c r="AD93" s="7"/>
      <c r="AE93" s="10"/>
      <c r="AF93" s="111"/>
      <c r="AG93" s="113"/>
      <c r="AH93" s="16"/>
      <c r="AI93" s="16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11"/>
      <c r="AU93" s="111"/>
      <c r="AV93" s="111"/>
      <c r="AW93" s="111"/>
    </row>
    <row r="94" spans="1:49" x14ac:dyDescent="0.35">
      <c r="A94" s="118"/>
      <c r="B94" s="109"/>
      <c r="C94" s="110"/>
      <c r="D94" s="126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/>
      <c r="AC94" s="25">
        <f t="shared" si="3"/>
        <v>0</v>
      </c>
      <c r="AD94" s="7"/>
      <c r="AE94" s="10"/>
      <c r="AF94" s="111"/>
      <c r="AG94" s="113"/>
      <c r="AH94" s="16"/>
      <c r="AI94" s="16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11"/>
      <c r="AU94" s="111"/>
      <c r="AV94" s="111"/>
      <c r="AW94" s="111"/>
    </row>
    <row r="95" spans="1:49" x14ac:dyDescent="0.35">
      <c r="A95" s="118"/>
      <c r="B95" s="109"/>
      <c r="C95" s="110"/>
      <c r="D95" s="126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/>
      <c r="AC95" s="25">
        <f t="shared" si="3"/>
        <v>0</v>
      </c>
      <c r="AD95" s="7"/>
      <c r="AE95" s="10"/>
      <c r="AF95" s="111"/>
      <c r="AG95" s="16"/>
      <c r="AH95" s="16"/>
      <c r="AI95" s="16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11"/>
      <c r="AU95" s="111"/>
      <c r="AV95" s="111"/>
      <c r="AW95" s="111"/>
    </row>
    <row r="96" spans="1:49" ht="15" thickBot="1" x14ac:dyDescent="0.4">
      <c r="A96" s="118"/>
      <c r="B96" s="109"/>
      <c r="C96" s="110"/>
      <c r="D96" s="126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/>
      <c r="AC96" s="128">
        <f t="shared" si="3"/>
        <v>0</v>
      </c>
      <c r="AD96" s="7"/>
      <c r="AE96" s="10"/>
      <c r="AF96" s="59"/>
      <c r="AG96" s="2"/>
      <c r="AH96" s="2"/>
      <c r="AI96" s="2"/>
    </row>
    <row r="97" spans="1:35" x14ac:dyDescent="0.35">
      <c r="A97" s="81" t="s">
        <v>105</v>
      </c>
      <c r="B97" s="77"/>
      <c r="C97" s="64"/>
      <c r="D97" s="17">
        <f t="shared" ref="D97:AA97" si="4">SUM(D41:D96)</f>
        <v>3</v>
      </c>
      <c r="E97" s="61">
        <f t="shared" si="4"/>
        <v>3</v>
      </c>
      <c r="F97" s="17">
        <f t="shared" si="4"/>
        <v>3</v>
      </c>
      <c r="G97" s="23">
        <f t="shared" si="4"/>
        <v>4</v>
      </c>
      <c r="H97" s="23">
        <f t="shared" si="4"/>
        <v>1</v>
      </c>
      <c r="I97" s="23">
        <f t="shared" si="4"/>
        <v>1</v>
      </c>
      <c r="J97" s="23">
        <f t="shared" si="4"/>
        <v>0</v>
      </c>
      <c r="K97" s="23">
        <f t="shared" si="4"/>
        <v>0</v>
      </c>
      <c r="L97" s="23">
        <f t="shared" si="4"/>
        <v>0</v>
      </c>
      <c r="M97" s="23">
        <f t="shared" si="4"/>
        <v>0</v>
      </c>
      <c r="N97" s="23">
        <f t="shared" si="4"/>
        <v>0</v>
      </c>
      <c r="O97" s="23">
        <f t="shared" si="4"/>
        <v>0</v>
      </c>
      <c r="P97" s="23">
        <f t="shared" si="4"/>
        <v>0</v>
      </c>
      <c r="Q97" s="23">
        <f t="shared" si="4"/>
        <v>0</v>
      </c>
      <c r="R97" s="23">
        <f t="shared" si="4"/>
        <v>0</v>
      </c>
      <c r="S97" s="23">
        <f t="shared" si="4"/>
        <v>0</v>
      </c>
      <c r="T97" s="23">
        <f t="shared" si="4"/>
        <v>0</v>
      </c>
      <c r="U97" s="23">
        <f t="shared" si="4"/>
        <v>0</v>
      </c>
      <c r="V97" s="23">
        <f t="shared" si="4"/>
        <v>0</v>
      </c>
      <c r="W97" s="23">
        <f t="shared" si="4"/>
        <v>0</v>
      </c>
      <c r="X97" s="23">
        <f t="shared" si="4"/>
        <v>0</v>
      </c>
      <c r="Y97" s="23">
        <f t="shared" si="4"/>
        <v>0</v>
      </c>
      <c r="Z97" s="23">
        <f t="shared" si="4"/>
        <v>0</v>
      </c>
      <c r="AA97" s="23">
        <f t="shared" si="4"/>
        <v>0</v>
      </c>
      <c r="AB97" s="23">
        <f>SUM(AB51:AB96)</f>
        <v>0</v>
      </c>
      <c r="AC97" s="129">
        <f>SUM(AC42:AC96)</f>
        <v>15</v>
      </c>
      <c r="AD97" s="7"/>
      <c r="AE97" s="10"/>
      <c r="AF97" s="59"/>
      <c r="AG97" s="2"/>
      <c r="AH97" s="2"/>
      <c r="AI97" s="2"/>
    </row>
    <row r="98" spans="1:35" x14ac:dyDescent="0.35">
      <c r="A98" s="12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59"/>
    </row>
    <row r="99" spans="1:3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9"/>
      <c r="AE99" s="59"/>
      <c r="AF99" s="59"/>
    </row>
    <row r="100" spans="1:35" x14ac:dyDescent="0.3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9"/>
      <c r="AE100" s="59"/>
      <c r="AF100" s="59"/>
    </row>
    <row r="101" spans="1:35" x14ac:dyDescent="0.3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9"/>
      <c r="AE101" s="59"/>
      <c r="AF101" s="59"/>
    </row>
    <row r="102" spans="1:35" x14ac:dyDescent="0.35">
      <c r="C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9"/>
      <c r="AE102" s="59"/>
      <c r="AF102" s="59"/>
    </row>
    <row r="103" spans="1:35" x14ac:dyDescent="0.35">
      <c r="C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9"/>
      <c r="AE103" s="59"/>
      <c r="AF103" s="59"/>
    </row>
    <row r="104" spans="1:35" x14ac:dyDescent="0.35">
      <c r="C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59"/>
      <c r="AF104" s="59"/>
    </row>
    <row r="105" spans="1:35" x14ac:dyDescent="0.35">
      <c r="C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59"/>
      <c r="AF105" s="59"/>
    </row>
    <row r="106" spans="1:35" x14ac:dyDescent="0.35">
      <c r="C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59"/>
      <c r="AF106" s="59"/>
    </row>
    <row r="107" spans="1:35" x14ac:dyDescent="0.35">
      <c r="C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59"/>
      <c r="AF107" s="59"/>
    </row>
    <row r="108" spans="1:35" x14ac:dyDescent="0.3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59"/>
      <c r="AF108" s="59"/>
    </row>
    <row r="109" spans="1:35" x14ac:dyDescent="0.3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59"/>
      <c r="AF109" s="59"/>
    </row>
    <row r="110" spans="1:35" x14ac:dyDescent="0.3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59"/>
      <c r="AF110" s="59"/>
    </row>
    <row r="111" spans="1:35" x14ac:dyDescent="0.3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</row>
    <row r="112" spans="1:35" x14ac:dyDescent="0.3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</row>
  </sheetData>
  <hyperlinks>
    <hyperlink ref="Z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zoomScale="77" zoomScaleNormal="77" workbookViewId="0">
      <selection activeCell="K21" sqref="K21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customWidth="1"/>
    <col min="29" max="29" width="41.08984375" bestFit="1" customWidth="1"/>
  </cols>
  <sheetData>
    <row r="1" spans="1:30" ht="21" x14ac:dyDescent="0.45">
      <c r="A1" s="29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79</v>
      </c>
      <c r="B3" s="159" t="s">
        <v>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  <c r="AD6" s="10"/>
    </row>
    <row r="7" spans="1:30" ht="15.5" x14ac:dyDescent="0.35">
      <c r="A7" s="79" t="s">
        <v>100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  <c r="AD7" s="10"/>
    </row>
    <row r="8" spans="1:30" ht="15.5" x14ac:dyDescent="0.3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  <c r="AD8" s="10"/>
    </row>
    <row r="9" spans="1:30" ht="15.5" x14ac:dyDescent="0.3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  <c r="AD9" s="10"/>
    </row>
    <row r="10" spans="1:30" ht="15.5" x14ac:dyDescent="0.35">
      <c r="A10" s="57" t="s">
        <v>99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  <c r="AD13" s="10"/>
    </row>
    <row r="14" spans="1:30" ht="15.5" x14ac:dyDescent="0.3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104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  <c r="AD29" s="10"/>
    </row>
    <row r="30" spans="1:30" x14ac:dyDescent="0.3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5</v>
      </c>
      <c r="B31" s="6">
        <v>2003</v>
      </c>
      <c r="C31" s="65" t="s">
        <v>10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105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77" zoomScaleNormal="77" workbookViewId="0">
      <selection activeCell="A2" sqref="A2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bestFit="1" customWidth="1"/>
    <col min="29" max="29" width="41.08984375" bestFit="1" customWidth="1"/>
  </cols>
  <sheetData>
    <row r="1" spans="1:30" ht="21" x14ac:dyDescent="0.45">
      <c r="A1" s="29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79</v>
      </c>
      <c r="B3" s="162" t="s">
        <v>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  <c r="AD6" s="10"/>
    </row>
    <row r="7" spans="1:30" ht="15.5" x14ac:dyDescent="0.35">
      <c r="A7" s="79" t="s">
        <v>100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  <c r="AD7" s="10"/>
    </row>
    <row r="8" spans="1:30" ht="15.5" x14ac:dyDescent="0.3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  <c r="AD8" s="10"/>
    </row>
    <row r="9" spans="1:30" ht="15.5" x14ac:dyDescent="0.3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  <c r="AD9" s="10"/>
    </row>
    <row r="10" spans="1:30" ht="15.5" x14ac:dyDescent="0.35">
      <c r="A10" s="57" t="s">
        <v>99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  <c r="AD13" s="10"/>
    </row>
    <row r="14" spans="1:30" ht="15.5" x14ac:dyDescent="0.3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104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  <c r="AD29" s="10"/>
    </row>
    <row r="30" spans="1:30" x14ac:dyDescent="0.3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5</v>
      </c>
      <c r="B31" s="6">
        <v>2003</v>
      </c>
      <c r="C31" s="65" t="s">
        <v>10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105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zoomScale="76" zoomScaleNormal="76" workbookViewId="0">
      <selection activeCell="A21" sqref="A21"/>
    </sheetView>
  </sheetViews>
  <sheetFormatPr defaultRowHeight="14.5" x14ac:dyDescent="0.35"/>
  <cols>
    <col min="1" max="1" width="37.453125" bestFit="1" customWidth="1"/>
    <col min="2" max="2" width="11.90625" bestFit="1" customWidth="1"/>
    <col min="3" max="3" width="6.6328125" bestFit="1" customWidth="1"/>
    <col min="29" max="29" width="39.36328125" bestFit="1" customWidth="1"/>
  </cols>
  <sheetData>
    <row r="1" spans="1:29" ht="21" x14ac:dyDescent="0.45">
      <c r="A1" s="29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.5" x14ac:dyDescent="0.45">
      <c r="A3" s="158" t="s">
        <v>79</v>
      </c>
      <c r="B3" s="162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.5" x14ac:dyDescent="0.45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</row>
    <row r="7" spans="1:29" ht="15.5" x14ac:dyDescent="0.35">
      <c r="A7" s="79" t="s">
        <v>100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</row>
    <row r="8" spans="1:29" ht="15.5" x14ac:dyDescent="0.3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</row>
    <row r="9" spans="1:29" ht="15.5" x14ac:dyDescent="0.3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</row>
    <row r="10" spans="1:29" ht="15.5" x14ac:dyDescent="0.35">
      <c r="A10" s="57" t="s">
        <v>99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</row>
    <row r="11" spans="1:29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.5" x14ac:dyDescent="0.45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5" x14ac:dyDescent="0.3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</row>
    <row r="14" spans="1:29" ht="15.5" x14ac:dyDescent="0.3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</row>
    <row r="15" spans="1:29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</row>
    <row r="16" spans="1:29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</row>
    <row r="17" spans="1:29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</row>
    <row r="18" spans="1:29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</row>
    <row r="19" spans="1:29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</row>
    <row r="20" spans="1:29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</row>
    <row r="21" spans="1:29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</row>
    <row r="22" spans="1:29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</row>
    <row r="23" spans="1:29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</row>
    <row r="24" spans="1:29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</row>
    <row r="25" spans="1:29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</row>
    <row r="26" spans="1:29" ht="15.5" x14ac:dyDescent="0.35">
      <c r="A26" s="57" t="s">
        <v>104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</row>
    <row r="27" spans="1:29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</row>
    <row r="28" spans="1:29" ht="18.5" x14ac:dyDescent="0.45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5" x14ac:dyDescent="0.3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</row>
    <row r="30" spans="1:29" x14ac:dyDescent="0.3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</row>
    <row r="31" spans="1:29" x14ac:dyDescent="0.35">
      <c r="A31" s="4"/>
      <c r="B31" s="6"/>
      <c r="C31" s="65"/>
      <c r="D31" s="5"/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0</v>
      </c>
    </row>
    <row r="32" spans="1:29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</row>
    <row r="33" spans="1:29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</row>
    <row r="34" spans="1:29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</row>
    <row r="35" spans="1:29" ht="15.5" x14ac:dyDescent="0.35">
      <c r="A35" s="119"/>
      <c r="B35" s="109"/>
      <c r="C35" s="110"/>
      <c r="D35" s="126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</row>
    <row r="36" spans="1:29" x14ac:dyDescent="0.35">
      <c r="A36" s="118"/>
      <c r="B36" s="109"/>
      <c r="C36" s="110"/>
      <c r="D36" s="126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</row>
    <row r="37" spans="1:29" x14ac:dyDescent="0.35">
      <c r="A37" s="118"/>
      <c r="B37" s="109"/>
      <c r="C37" s="110"/>
      <c r="D37" s="126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</row>
    <row r="38" spans="1:29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</row>
    <row r="39" spans="1:29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</row>
    <row r="40" spans="1:29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</row>
    <row r="41" spans="1:29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</row>
    <row r="42" spans="1:29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</row>
    <row r="43" spans="1:29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</row>
    <row r="44" spans="1:29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</row>
    <row r="45" spans="1:29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</row>
    <row r="46" spans="1:29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</row>
    <row r="47" spans="1:29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</row>
    <row r="48" spans="1:29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</row>
    <row r="49" spans="1:29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</row>
    <row r="50" spans="1:29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</row>
    <row r="51" spans="1:29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</row>
    <row r="52" spans="1:29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</row>
    <row r="53" spans="1:2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</row>
    <row r="54" spans="1:2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</row>
    <row r="55" spans="1:2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</row>
    <row r="56" spans="1:2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</row>
    <row r="57" spans="1:2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</row>
    <row r="58" spans="1:2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</row>
    <row r="59" spans="1:2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</row>
    <row r="60" spans="1:2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</row>
    <row r="61" spans="1:2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</row>
    <row r="62" spans="1:2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</row>
    <row r="63" spans="1:2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</row>
    <row r="64" spans="1:2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</row>
    <row r="65" spans="1:2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</row>
    <row r="66" spans="1:2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</row>
    <row r="67" spans="1:2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</row>
    <row r="68" spans="1:2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</row>
    <row r="69" spans="1:2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</row>
    <row r="70" spans="1:2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</row>
    <row r="71" spans="1:2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</row>
    <row r="72" spans="1:2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</row>
    <row r="73" spans="1:2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</row>
    <row r="74" spans="1:2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</row>
    <row r="75" spans="1:2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</row>
    <row r="76" spans="1:2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</row>
    <row r="77" spans="1:2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</row>
    <row r="78" spans="1:2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</row>
    <row r="79" spans="1:2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</row>
    <row r="80" spans="1:2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</row>
    <row r="81" spans="1:2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</row>
    <row r="82" spans="1:2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</row>
    <row r="83" spans="1:2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</row>
    <row r="84" spans="1:29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</row>
    <row r="85" spans="1:29" x14ac:dyDescent="0.35">
      <c r="A85" s="81" t="s">
        <v>105</v>
      </c>
      <c r="B85" s="77"/>
      <c r="C85" s="64"/>
      <c r="D85" s="17">
        <f t="shared" ref="D85:AA85" si="3">SUM(D29:D84)</f>
        <v>1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/>
  </sheetViews>
  <sheetFormatPr defaultRowHeight="14.5" x14ac:dyDescent="0.35"/>
  <cols>
    <col min="1" max="1" width="59.1796875" bestFit="1" customWidth="1"/>
    <col min="2" max="2" width="5.90625" bestFit="1" customWidth="1"/>
    <col min="3" max="3" width="1.90625" bestFit="1" customWidth="1"/>
    <col min="4" max="4" width="5.90625" bestFit="1" customWidth="1"/>
  </cols>
  <sheetData>
    <row r="1" spans="1:2" ht="17.5" x14ac:dyDescent="0.35">
      <c r="A1" s="115" t="s">
        <v>38</v>
      </c>
      <c r="B1" s="3"/>
    </row>
    <row r="2" spans="1:2" ht="21" x14ac:dyDescent="0.5">
      <c r="A2" s="92"/>
      <c r="B2" s="3"/>
    </row>
    <row r="3" spans="1:2" ht="15.5" x14ac:dyDescent="0.35">
      <c r="A3" s="58" t="s">
        <v>51</v>
      </c>
      <c r="B3" s="3"/>
    </row>
    <row r="4" spans="1:2" ht="15.5" x14ac:dyDescent="0.35">
      <c r="A4" s="106" t="s">
        <v>31</v>
      </c>
      <c r="B4" s="89">
        <f>'Redovisning 1'!AC22+'Redovisning 2'!AC10+'Redovisning 3'!AC10+'Redovisning 4'!AC10</f>
        <v>7</v>
      </c>
    </row>
    <row r="5" spans="1:2" ht="15.5" x14ac:dyDescent="0.35">
      <c r="A5" s="106" t="s">
        <v>52</v>
      </c>
      <c r="B5" s="93">
        <f>'Redovisning 1'!AC38+'Redovisning 2'!AC26+'Redovisning 3'!AC26+'Redovisning 4'!AC26</f>
        <v>7</v>
      </c>
    </row>
    <row r="6" spans="1:2" ht="15.5" x14ac:dyDescent="0.35">
      <c r="A6" s="106" t="s">
        <v>90</v>
      </c>
      <c r="B6" s="93">
        <f>Formler!N60+Formler!N119+Formler!N178+Formler!N237</f>
        <v>0</v>
      </c>
    </row>
    <row r="7" spans="1:2" ht="15.5" x14ac:dyDescent="0.35">
      <c r="A7" s="106" t="s">
        <v>53</v>
      </c>
      <c r="B7" s="93">
        <f>'Redovisning 1'!AC97+'Redovisning 2'!AC85+'Redovisning 3'!AC85+'Redovisning 4'!AC85</f>
        <v>20</v>
      </c>
    </row>
    <row r="8" spans="1:2" ht="15.5" x14ac:dyDescent="0.35">
      <c r="A8" s="155" t="s">
        <v>77</v>
      </c>
      <c r="B8" s="156">
        <f>B7+B6</f>
        <v>20</v>
      </c>
    </row>
    <row r="10" spans="1:2" ht="15.5" x14ac:dyDescent="0.35">
      <c r="A10" s="58" t="s">
        <v>9</v>
      </c>
      <c r="B10" s="3"/>
    </row>
    <row r="11" spans="1:2" ht="15.5" x14ac:dyDescent="0.35">
      <c r="A11" s="107" t="s">
        <v>42</v>
      </c>
      <c r="B11" s="93">
        <f>Formler!A60+Formler!A119+Formler!A178+Formler!A237</f>
        <v>6</v>
      </c>
    </row>
    <row r="12" spans="1:2" ht="15.5" x14ac:dyDescent="0.35">
      <c r="A12" s="107" t="s">
        <v>39</v>
      </c>
      <c r="B12" s="93">
        <f>Formler!B60+Formler!B119+Formler!B178+Formler!B237</f>
        <v>3</v>
      </c>
    </row>
    <row r="13" spans="1:2" ht="15.5" x14ac:dyDescent="0.35">
      <c r="A13" s="107" t="s">
        <v>40</v>
      </c>
      <c r="B13" s="93">
        <f>Formler!C60+Formler!C119+Formler!C178+Formler!C237</f>
        <v>12</v>
      </c>
    </row>
    <row r="14" spans="1:2" ht="15.5" x14ac:dyDescent="0.35">
      <c r="A14" s="107" t="s">
        <v>41</v>
      </c>
      <c r="B14" s="93">
        <f>Formler!D60+Formler!D119+Formler!D178+Formler!D237</f>
        <v>6</v>
      </c>
    </row>
    <row r="17" spans="1:4" ht="15.5" x14ac:dyDescent="0.35">
      <c r="A17" s="58" t="s">
        <v>54</v>
      </c>
    </row>
    <row r="18" spans="1:4" x14ac:dyDescent="0.35">
      <c r="A18" s="108" t="s">
        <v>48</v>
      </c>
      <c r="B18" s="105">
        <f>Formler!E60+Formler!E119+Formler!E178+Formler!E237</f>
        <v>1</v>
      </c>
    </row>
    <row r="19" spans="1:4" x14ac:dyDescent="0.35">
      <c r="A19" s="108" t="s">
        <v>47</v>
      </c>
      <c r="B19" s="105">
        <f>Formler!F60+Formler!F119+Formler!F178+Formler!F237</f>
        <v>1</v>
      </c>
    </row>
    <row r="20" spans="1:4" x14ac:dyDescent="0.35">
      <c r="A20" s="108" t="s">
        <v>50</v>
      </c>
      <c r="B20" s="105">
        <f>Formler!G60+Formler!G119+Formler!G178+Formler!G237</f>
        <v>4</v>
      </c>
    </row>
    <row r="21" spans="1:4" x14ac:dyDescent="0.35">
      <c r="A21" s="108" t="s">
        <v>49</v>
      </c>
      <c r="B21" s="105">
        <f>Formler!H60+Formler!H119+Formler!H178+Formler!H237</f>
        <v>4</v>
      </c>
    </row>
    <row r="23" spans="1:4" ht="15.5" x14ac:dyDescent="0.35">
      <c r="A23" s="58" t="s">
        <v>55</v>
      </c>
    </row>
    <row r="24" spans="1:4" x14ac:dyDescent="0.35">
      <c r="A24" s="108" t="s">
        <v>48</v>
      </c>
      <c r="B24" s="105">
        <f>Formler!I60+Formler!I119+Formler!I178+Formler!I237</f>
        <v>6</v>
      </c>
    </row>
    <row r="25" spans="1:4" x14ac:dyDescent="0.35">
      <c r="A25" s="108" t="s">
        <v>47</v>
      </c>
      <c r="B25" s="105">
        <f>Formler!J60+Formler!J119+Formler!J178+Formler!J237</f>
        <v>1</v>
      </c>
    </row>
    <row r="26" spans="1:4" x14ac:dyDescent="0.35">
      <c r="A26" s="108" t="s">
        <v>50</v>
      </c>
      <c r="B26" s="105">
        <f>Formler!K60+Formler!K119+Formler!K178+Formler!K237</f>
        <v>5</v>
      </c>
    </row>
    <row r="27" spans="1:4" x14ac:dyDescent="0.35">
      <c r="A27" s="108" t="s">
        <v>49</v>
      </c>
      <c r="B27" s="105">
        <f>Formler!L60+Formler!L119+Formler!L178+Formler!L237</f>
        <v>8</v>
      </c>
    </row>
    <row r="29" spans="1:4" ht="15.5" x14ac:dyDescent="0.35">
      <c r="A29" s="58" t="s">
        <v>69</v>
      </c>
    </row>
    <row r="30" spans="1:4" x14ac:dyDescent="0.35">
      <c r="A30" s="143" t="s">
        <v>70</v>
      </c>
      <c r="B30" s="144"/>
      <c r="C30" s="144"/>
      <c r="D30" s="145"/>
    </row>
    <row r="31" spans="1:4" x14ac:dyDescent="0.35">
      <c r="A31" s="146" t="s">
        <v>74</v>
      </c>
      <c r="B31" s="147"/>
      <c r="C31" s="147"/>
      <c r="D31" s="148"/>
    </row>
    <row r="32" spans="1:4" x14ac:dyDescent="0.35">
      <c r="A32" s="146" t="s">
        <v>73</v>
      </c>
      <c r="B32" s="147"/>
      <c r="C32" s="147"/>
      <c r="D32" s="148"/>
    </row>
    <row r="33" spans="1:4" x14ac:dyDescent="0.35">
      <c r="A33" s="146" t="s">
        <v>75</v>
      </c>
      <c r="B33" s="147"/>
      <c r="C33" s="147"/>
      <c r="D33" s="148"/>
    </row>
    <row r="34" spans="1:4" x14ac:dyDescent="0.35">
      <c r="A34" s="149" t="s">
        <v>76</v>
      </c>
      <c r="B34" s="150"/>
      <c r="C34" s="150"/>
      <c r="D34" s="151"/>
    </row>
    <row r="35" spans="1:4" x14ac:dyDescent="0.35">
      <c r="A35" s="3"/>
      <c r="B35" s="2"/>
      <c r="C35" s="2"/>
    </row>
    <row r="36" spans="1:4" x14ac:dyDescent="0.35">
      <c r="A36" s="142" t="s">
        <v>72</v>
      </c>
      <c r="B36" s="141">
        <f>B8*5</f>
        <v>100</v>
      </c>
      <c r="C36" s="139" t="s">
        <v>71</v>
      </c>
      <c r="D36" s="140">
        <f>B8*7</f>
        <v>140</v>
      </c>
    </row>
    <row r="37" spans="1:4" x14ac:dyDescent="0.35">
      <c r="A37" s="3"/>
      <c r="B37" s="2"/>
    </row>
    <row r="62" spans="2:13" x14ac:dyDescent="0.35">
      <c r="B62" s="16"/>
      <c r="C62" s="16"/>
      <c r="D62" s="16"/>
      <c r="E62" s="104"/>
      <c r="F62" s="104"/>
      <c r="G62" s="104"/>
      <c r="H62" s="112"/>
      <c r="I62" s="104"/>
      <c r="J62" s="104"/>
      <c r="K62" s="104"/>
      <c r="L62" s="104"/>
      <c r="M62" s="104"/>
    </row>
    <row r="63" spans="2:13" x14ac:dyDescent="0.35">
      <c r="B63" s="113"/>
      <c r="C63" s="16"/>
      <c r="D63" s="16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3" x14ac:dyDescent="0.35">
      <c r="B64" s="113"/>
      <c r="C64" s="16"/>
      <c r="D64" s="16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x14ac:dyDescent="0.35">
      <c r="B65" s="113"/>
      <c r="C65" s="16"/>
      <c r="D65" s="16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x14ac:dyDescent="0.35">
      <c r="B66" s="113"/>
      <c r="C66" s="16"/>
      <c r="D66" s="16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35">
      <c r="B67" s="113"/>
      <c r="C67" s="16"/>
      <c r="D67" s="16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x14ac:dyDescent="0.35">
      <c r="B68" s="113"/>
      <c r="C68" s="16"/>
      <c r="D68" s="16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2:13" x14ac:dyDescent="0.35">
      <c r="B69" s="113"/>
      <c r="C69" s="16"/>
      <c r="D69" s="16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2:13" x14ac:dyDescent="0.35">
      <c r="B70" s="113"/>
      <c r="C70" s="16"/>
      <c r="D70" s="16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2:13" x14ac:dyDescent="0.35">
      <c r="B71" s="113"/>
      <c r="C71" s="16"/>
      <c r="D71" s="16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2:13" x14ac:dyDescent="0.35">
      <c r="B72" s="113"/>
      <c r="C72" s="16"/>
      <c r="D72" s="16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x14ac:dyDescent="0.35">
      <c r="B73" s="113"/>
      <c r="C73" s="16"/>
      <c r="D73" s="16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x14ac:dyDescent="0.35">
      <c r="B74" s="113"/>
      <c r="C74" s="16"/>
      <c r="D74" s="16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x14ac:dyDescent="0.35">
      <c r="B75" s="113"/>
      <c r="C75" s="16"/>
      <c r="D75" s="16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x14ac:dyDescent="0.35">
      <c r="B76" s="113"/>
      <c r="C76" s="16"/>
      <c r="D76" s="16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x14ac:dyDescent="0.35">
      <c r="B77" s="113"/>
      <c r="C77" s="16"/>
      <c r="D77" s="16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13" x14ac:dyDescent="0.35">
      <c r="B78" s="113"/>
      <c r="C78" s="16"/>
      <c r="D78" s="16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13" x14ac:dyDescent="0.35">
      <c r="B79" s="113"/>
      <c r="C79" s="16"/>
      <c r="D79" s="16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x14ac:dyDescent="0.35">
      <c r="B80" s="113"/>
      <c r="C80" s="16"/>
      <c r="D80" s="16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35">
      <c r="B81" s="113"/>
      <c r="C81" s="16"/>
      <c r="D81" s="16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35">
      <c r="B82" s="113"/>
      <c r="C82" s="16"/>
      <c r="D82" s="16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35">
      <c r="B83" s="113"/>
      <c r="C83" s="16"/>
      <c r="D83" s="16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35">
      <c r="B84" s="113"/>
      <c r="C84" s="16"/>
      <c r="D84" s="16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35">
      <c r="B85" s="113"/>
      <c r="C85" s="16"/>
      <c r="D85" s="16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35">
      <c r="B86" s="113"/>
      <c r="C86" s="16"/>
      <c r="D86" s="16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35">
      <c r="B87" s="113"/>
      <c r="C87" s="16"/>
      <c r="D87" s="16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35">
      <c r="B88" s="113"/>
      <c r="C88" s="16"/>
      <c r="D88" s="16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35">
      <c r="B89" s="113"/>
      <c r="C89" s="16"/>
      <c r="D89" s="16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35">
      <c r="B90" s="113"/>
      <c r="C90" s="16"/>
      <c r="D90" s="16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35">
      <c r="B91" s="113"/>
      <c r="C91" s="16"/>
      <c r="D91" s="16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35">
      <c r="B92" s="113"/>
      <c r="C92" s="16"/>
      <c r="D92" s="16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35">
      <c r="B93" s="113"/>
      <c r="C93" s="16"/>
      <c r="D93" s="16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35">
      <c r="B94" s="113"/>
      <c r="C94" s="16"/>
      <c r="D94" s="16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35">
      <c r="B95" s="113"/>
      <c r="C95" s="16"/>
      <c r="D95" s="16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35">
      <c r="B96" s="113"/>
      <c r="C96" s="16"/>
      <c r="D96" s="16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35">
      <c r="B97" s="113"/>
      <c r="C97" s="16"/>
      <c r="D97" s="16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35">
      <c r="B98" s="113"/>
      <c r="C98" s="16"/>
      <c r="D98" s="16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35">
      <c r="B99" s="113"/>
      <c r="C99" s="16"/>
      <c r="D99" s="16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35">
      <c r="B100" s="113"/>
      <c r="C100" s="16"/>
      <c r="D100" s="16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 x14ac:dyDescent="0.35">
      <c r="B101" s="113"/>
      <c r="C101" s="16"/>
      <c r="D101" s="16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 x14ac:dyDescent="0.35">
      <c r="B102" s="113"/>
      <c r="C102" s="16"/>
      <c r="D102" s="16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2:13" x14ac:dyDescent="0.35">
      <c r="B103" s="113"/>
      <c r="C103" s="16"/>
      <c r="D103" s="16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2:13" x14ac:dyDescent="0.35">
      <c r="B104" s="113"/>
      <c r="C104" s="16"/>
      <c r="D104" s="16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2:13" x14ac:dyDescent="0.35">
      <c r="B105" s="113"/>
      <c r="C105" s="16"/>
      <c r="D105" s="16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2:13" x14ac:dyDescent="0.35">
      <c r="B106" s="113"/>
      <c r="C106" s="16"/>
      <c r="D106" s="16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2:13" x14ac:dyDescent="0.35">
      <c r="B107" s="113"/>
      <c r="C107" s="16"/>
      <c r="D107" s="16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2:13" x14ac:dyDescent="0.35">
      <c r="B108" s="113"/>
      <c r="C108" s="16"/>
      <c r="D108" s="16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2:13" x14ac:dyDescent="0.35">
      <c r="B109" s="113"/>
      <c r="C109" s="16"/>
      <c r="D109" s="16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2:13" x14ac:dyDescent="0.35">
      <c r="B110" s="113"/>
      <c r="C110" s="16"/>
      <c r="D110" s="16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2:13" x14ac:dyDescent="0.35">
      <c r="B111" s="113"/>
      <c r="C111" s="16"/>
      <c r="D111" s="16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 x14ac:dyDescent="0.35">
      <c r="B112" s="113"/>
      <c r="C112" s="16"/>
      <c r="D112" s="16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 x14ac:dyDescent="0.35">
      <c r="B113" s="113"/>
      <c r="C113" s="16"/>
      <c r="D113" s="16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 x14ac:dyDescent="0.35">
      <c r="B114" s="113"/>
      <c r="C114" s="16"/>
      <c r="D114" s="16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 x14ac:dyDescent="0.35">
      <c r="B115" s="113"/>
      <c r="C115" s="16"/>
      <c r="D115" s="16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 x14ac:dyDescent="0.35">
      <c r="B116" s="113"/>
      <c r="C116" s="16"/>
      <c r="D116" s="16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 x14ac:dyDescent="0.35">
      <c r="B117" s="113"/>
      <c r="C117" s="16"/>
      <c r="D117" s="16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 x14ac:dyDescent="0.35">
      <c r="B118" s="16"/>
      <c r="C118" s="16"/>
      <c r="D118" s="16"/>
      <c r="E118" s="104"/>
      <c r="F118" s="104"/>
      <c r="G118" s="104"/>
      <c r="H118" s="104"/>
      <c r="I118" s="104"/>
      <c r="J118" s="104"/>
      <c r="K118" s="104"/>
      <c r="L118" s="104"/>
      <c r="M118" s="10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opLeftCell="A235" workbookViewId="0">
      <selection activeCell="G236" sqref="G236"/>
    </sheetView>
  </sheetViews>
  <sheetFormatPr defaultRowHeight="14.5" x14ac:dyDescent="0.35"/>
  <cols>
    <col min="6" max="8" width="10.7265625" bestFit="1" customWidth="1"/>
    <col min="9" max="9" width="8.36328125" bestFit="1" customWidth="1"/>
    <col min="10" max="10" width="9.36328125" bestFit="1" customWidth="1"/>
    <col min="11" max="12" width="10.36328125" bestFit="1" customWidth="1"/>
    <col min="13" max="13" width="12.08984375" bestFit="1" customWidth="1"/>
    <col min="14" max="14" width="12.54296875" bestFit="1" customWidth="1"/>
  </cols>
  <sheetData>
    <row r="1" spans="1:14" ht="17.5" x14ac:dyDescent="0.35">
      <c r="A1" s="114" t="s">
        <v>64</v>
      </c>
    </row>
    <row r="2" spans="1:14" ht="17.5" x14ac:dyDescent="0.35">
      <c r="A2" s="114"/>
    </row>
    <row r="3" spans="1:14" x14ac:dyDescent="0.35">
      <c r="A3" s="163" t="s">
        <v>83</v>
      </c>
    </row>
    <row r="4" spans="1:14" x14ac:dyDescent="0.35">
      <c r="A4" s="130" t="s">
        <v>45</v>
      </c>
      <c r="B4" s="131" t="s">
        <v>43</v>
      </c>
      <c r="C4" s="131" t="s">
        <v>46</v>
      </c>
      <c r="D4" s="131" t="s">
        <v>44</v>
      </c>
      <c r="E4" s="131" t="s">
        <v>56</v>
      </c>
      <c r="F4" s="131" t="s">
        <v>61</v>
      </c>
      <c r="G4" s="132" t="s">
        <v>62</v>
      </c>
      <c r="H4" s="131" t="s">
        <v>63</v>
      </c>
      <c r="I4" s="131" t="s">
        <v>57</v>
      </c>
      <c r="J4" s="131" t="s">
        <v>58</v>
      </c>
      <c r="K4" s="131" t="s">
        <v>59</v>
      </c>
      <c r="L4" s="133" t="s">
        <v>60</v>
      </c>
      <c r="M4" s="153" t="s">
        <v>89</v>
      </c>
      <c r="N4" s="153" t="s">
        <v>88</v>
      </c>
    </row>
    <row r="5" spans="1:14" x14ac:dyDescent="0.35">
      <c r="A5" s="134">
        <f>IF('Redovisning 1'!C42="Kvinna",1,0)</f>
        <v>1</v>
      </c>
      <c r="B5" s="117">
        <f>IF('Redovisning 1'!C42="Man",1,0)</f>
        <v>0</v>
      </c>
      <c r="C5" s="117">
        <f>A5*'Redovisning 1'!AC42</f>
        <v>2</v>
      </c>
      <c r="D5" s="117">
        <f>B5*'Redovisning 1'!AC42</f>
        <v>0</v>
      </c>
      <c r="E5" s="117">
        <f>IF('Redovisning 1'!B42&gt;2018,1,0)</f>
        <v>0</v>
      </c>
      <c r="F5" s="117">
        <f>IF(AND('Redovisning 1'!B42&gt;2010,'Redovisning 1'!B42&lt;2019),1,0)</f>
        <v>0</v>
      </c>
      <c r="G5" s="117">
        <f>IF(AND('Redovisning 1'!B42&gt;2005,'Redovisning 1'!B42&lt;2011),1,0)</f>
        <v>1</v>
      </c>
      <c r="H5" s="117">
        <f>IF(AND('Redovisning 1'!B42&gt;1997,'Redovisning 1'!B42&lt;2006),1,0)</f>
        <v>0</v>
      </c>
      <c r="I5" s="117">
        <f>E5*'Redovisning 1'!AC42</f>
        <v>0</v>
      </c>
      <c r="J5" s="117">
        <f>F5*'Redovisning 1'!AC42</f>
        <v>0</v>
      </c>
      <c r="K5" s="117">
        <f>G5*'Redovisning 1'!AC42</f>
        <v>2</v>
      </c>
      <c r="L5" s="135">
        <f>H5*'Redovisning 1'!AC42</f>
        <v>0</v>
      </c>
      <c r="M5" s="152">
        <f>IF('Redovisning 1'!B26&gt;1997,1,0)</f>
        <v>0</v>
      </c>
      <c r="N5" s="1">
        <f>M5*'Redovisning 1'!AC26</f>
        <v>0</v>
      </c>
    </row>
    <row r="6" spans="1:14" x14ac:dyDescent="0.35">
      <c r="A6" s="134">
        <f>IF('Redovisning 1'!C43="Kvinna",1,0)</f>
        <v>0</v>
      </c>
      <c r="B6" s="117">
        <f>IF('Redovisning 1'!C43="Man",1,0)</f>
        <v>1</v>
      </c>
      <c r="C6" s="117">
        <f>A6*'Redovisning 1'!AC43</f>
        <v>0</v>
      </c>
      <c r="D6" s="117">
        <f>B6*'Redovisning 1'!AC43</f>
        <v>4</v>
      </c>
      <c r="E6" s="117">
        <f>IF('Redovisning 1'!B43&gt;2018,1,0)</f>
        <v>0</v>
      </c>
      <c r="F6" s="117">
        <f>IF(AND('Redovisning 1'!B43&gt;2010,'Redovisning 1'!B43&lt;2019),1,0)</f>
        <v>0</v>
      </c>
      <c r="G6" s="117">
        <f>IF(AND('Redovisning 1'!B43&gt;2005,'Redovisning 1'!B43&lt;2011),1,0)</f>
        <v>0</v>
      </c>
      <c r="H6" s="117">
        <f>IF(AND('Redovisning 1'!B43&gt;1997,'Redovisning 1'!B43&lt;2006),1,0)</f>
        <v>1</v>
      </c>
      <c r="I6" s="117">
        <f>E6*'Redovisning 1'!AC43</f>
        <v>0</v>
      </c>
      <c r="J6" s="117">
        <f>F6*'Redovisning 1'!AC43</f>
        <v>0</v>
      </c>
      <c r="K6" s="117">
        <f>G6*'Redovisning 1'!AC43</f>
        <v>0</v>
      </c>
      <c r="L6" s="135">
        <f>H6*'Redovisning 1'!AC43</f>
        <v>4</v>
      </c>
      <c r="M6" s="152">
        <f>IF('Redovisning 1'!B27&gt;1997,1,0)</f>
        <v>0</v>
      </c>
      <c r="N6" s="1">
        <f>M6*'Redovisning 1'!AC27</f>
        <v>0</v>
      </c>
    </row>
    <row r="7" spans="1:14" x14ac:dyDescent="0.35">
      <c r="A7" s="134">
        <f>IF('Redovisning 1'!C44="Kvinna",1,0)</f>
        <v>1</v>
      </c>
      <c r="B7" s="117">
        <f>IF('Redovisning 1'!C44="Man",1,0)</f>
        <v>0</v>
      </c>
      <c r="C7" s="117">
        <f>A7*'Redovisning 1'!AC44</f>
        <v>1</v>
      </c>
      <c r="D7" s="117">
        <f>B7*'Redovisning 1'!AC44</f>
        <v>0</v>
      </c>
      <c r="E7" s="117">
        <f>IF('Redovisning 1'!B44&gt;2018,1,0)</f>
        <v>0</v>
      </c>
      <c r="F7" s="117">
        <f>IF(AND('Redovisning 1'!B44&gt;2010,'Redovisning 1'!B44&lt;2019),1,0)</f>
        <v>1</v>
      </c>
      <c r="G7" s="117">
        <f>IF(AND('Redovisning 1'!B44&gt;2005,'Redovisning 1'!B44&lt;2011),1,0)</f>
        <v>0</v>
      </c>
      <c r="H7" s="117">
        <f>IF(AND('Redovisning 1'!B44&gt;1997,'Redovisning 1'!B44&lt;2006),1,0)</f>
        <v>0</v>
      </c>
      <c r="I7" s="117">
        <f>E7*'Redovisning 1'!AC44</f>
        <v>0</v>
      </c>
      <c r="J7" s="117">
        <f>F7*'Redovisning 1'!AC44</f>
        <v>1</v>
      </c>
      <c r="K7" s="117">
        <f>G7*'Redovisning 1'!AC44</f>
        <v>0</v>
      </c>
      <c r="L7" s="135">
        <f>H7*'Redovisning 1'!AC44</f>
        <v>0</v>
      </c>
      <c r="M7" s="152">
        <f>IF('Redovisning 1'!B28&gt;1997,1,0)</f>
        <v>0</v>
      </c>
      <c r="N7" s="1">
        <f>M7*'Redovisning 1'!AC28</f>
        <v>0</v>
      </c>
    </row>
    <row r="8" spans="1:14" x14ac:dyDescent="0.35">
      <c r="A8" s="134">
        <f>IF('Redovisning 1'!C45="Kvinna",1,0)</f>
        <v>0</v>
      </c>
      <c r="B8" s="117">
        <f>IF('Redovisning 1'!C45="Man",1,0)</f>
        <v>0</v>
      </c>
      <c r="C8" s="117">
        <f>A8*'Redovisning 1'!AC45</f>
        <v>0</v>
      </c>
      <c r="D8" s="117">
        <f>B8*'Redovisning 1'!AC45</f>
        <v>0</v>
      </c>
      <c r="E8" s="117">
        <f>IF('Redovisning 1'!B45&gt;2018,1,0)</f>
        <v>0</v>
      </c>
      <c r="F8" s="117">
        <f>IF(AND('Redovisning 1'!B45&gt;2010,'Redovisning 1'!B45&lt;2019),1,0)</f>
        <v>0</v>
      </c>
      <c r="G8" s="117">
        <f>IF(AND('Redovisning 1'!B45&gt;2005,'Redovisning 1'!B45&lt;2011),1,0)</f>
        <v>0</v>
      </c>
      <c r="H8" s="117">
        <f>IF(AND('Redovisning 1'!B45&gt;1997,'Redovisning 1'!B45&lt;2006),1,0)</f>
        <v>1</v>
      </c>
      <c r="I8" s="117">
        <f>E8*'Redovisning 1'!AC45</f>
        <v>0</v>
      </c>
      <c r="J8" s="117">
        <f>F8*'Redovisning 1'!AC45</f>
        <v>0</v>
      </c>
      <c r="K8" s="117">
        <f>G8*'Redovisning 1'!AC45</f>
        <v>0</v>
      </c>
      <c r="L8" s="135">
        <f>H8*'Redovisning 1'!AC45</f>
        <v>2</v>
      </c>
      <c r="M8" s="152">
        <f>IF('Redovisning 1'!B29&gt;1997,1,0)</f>
        <v>0</v>
      </c>
      <c r="N8" s="1">
        <f>M8*'Redovisning 1'!AC29</f>
        <v>0</v>
      </c>
    </row>
    <row r="9" spans="1:14" x14ac:dyDescent="0.35">
      <c r="A9" s="134">
        <f>IF('Redovisning 1'!C46="Kvinna",1,0)</f>
        <v>1</v>
      </c>
      <c r="B9" s="117">
        <f>IF('Redovisning 1'!C46="Man",1,0)</f>
        <v>0</v>
      </c>
      <c r="C9" s="117">
        <f>A9*'Redovisning 1'!AC46</f>
        <v>6</v>
      </c>
      <c r="D9" s="117">
        <f>B9*'Redovisning 1'!AC46</f>
        <v>0</v>
      </c>
      <c r="E9" s="117">
        <f>IF('Redovisning 1'!B46&gt;2018,1,0)</f>
        <v>1</v>
      </c>
      <c r="F9" s="117">
        <f>IF(AND('Redovisning 1'!B46&gt;2010,'Redovisning 1'!B46&lt;2019),1,0)</f>
        <v>0</v>
      </c>
      <c r="G9" s="117">
        <f>IF(AND('Redovisning 1'!B46&gt;2005,'Redovisning 1'!B46&lt;2011),1,0)</f>
        <v>0</v>
      </c>
      <c r="H9" s="117">
        <f>IF(AND('Redovisning 1'!B46&gt;1997,'Redovisning 1'!B46&lt;2006),1,0)</f>
        <v>0</v>
      </c>
      <c r="I9" s="117">
        <f>E9*'Redovisning 1'!AC46</f>
        <v>6</v>
      </c>
      <c r="J9" s="117">
        <f>F9*'Redovisning 1'!AC46</f>
        <v>0</v>
      </c>
      <c r="K9" s="117">
        <f>G9*'Redovisning 1'!AC46</f>
        <v>0</v>
      </c>
      <c r="L9" s="135">
        <f>H9*'Redovisning 1'!AC46</f>
        <v>0</v>
      </c>
      <c r="M9" s="152">
        <f>IF('Redovisning 1'!B30&gt;1997,1,0)</f>
        <v>0</v>
      </c>
      <c r="N9" s="1">
        <f>M9*'Redovisning 1'!AC30</f>
        <v>0</v>
      </c>
    </row>
    <row r="10" spans="1:14" x14ac:dyDescent="0.35">
      <c r="A10" s="134">
        <f>IF('Redovisning 1'!C47="Kvinna",1,0)</f>
        <v>0</v>
      </c>
      <c r="B10" s="117">
        <f>IF('Redovisning 1'!C47="Man",1,0)</f>
        <v>0</v>
      </c>
      <c r="C10" s="117">
        <f>A10*'Redovisning 1'!AC47</f>
        <v>0</v>
      </c>
      <c r="D10" s="117">
        <f>B10*'Redovisning 1'!AC47</f>
        <v>0</v>
      </c>
      <c r="E10" s="117">
        <f>IF('Redovisning 1'!B47&gt;2018,1,0)</f>
        <v>0</v>
      </c>
      <c r="F10" s="117">
        <f>IF(AND('Redovisning 1'!B47&gt;2010,'Redovisning 1'!B47&lt;2019),1,0)</f>
        <v>0</v>
      </c>
      <c r="G10" s="117">
        <f>IF(AND('Redovisning 1'!B47&gt;2005,'Redovisning 1'!B47&lt;2011),1,0)</f>
        <v>0</v>
      </c>
      <c r="H10" s="117">
        <f>IF(AND('Redovisning 1'!B47&gt;1997,'Redovisning 1'!B47&lt;2006),1,0)</f>
        <v>0</v>
      </c>
      <c r="I10" s="117">
        <f>E10*'Redovisning 1'!AC47</f>
        <v>0</v>
      </c>
      <c r="J10" s="117">
        <f>F10*'Redovisning 1'!AC47</f>
        <v>0</v>
      </c>
      <c r="K10" s="117">
        <f>G10*'Redovisning 1'!AC47</f>
        <v>0</v>
      </c>
      <c r="L10" s="135">
        <f>H10*'Redovisning 1'!AC47</f>
        <v>0</v>
      </c>
      <c r="M10" s="152">
        <f>IF('Redovisning 1'!B31&gt;1997,1,0)</f>
        <v>0</v>
      </c>
      <c r="N10" s="1">
        <f>M10*'Redovisning 1'!AC31</f>
        <v>0</v>
      </c>
    </row>
    <row r="11" spans="1:14" x14ac:dyDescent="0.35">
      <c r="A11" s="134">
        <f>IF('Redovisning 1'!C48="Kvinna",1,0)</f>
        <v>0</v>
      </c>
      <c r="B11" s="117">
        <f>IF('Redovisning 1'!C48="Man",1,0)</f>
        <v>0</v>
      </c>
      <c r="C11" s="117">
        <f>A11*'Redovisning 1'!AC48</f>
        <v>0</v>
      </c>
      <c r="D11" s="117">
        <f>B11*'Redovisning 1'!AC48</f>
        <v>0</v>
      </c>
      <c r="E11" s="117">
        <f>IF('Redovisning 1'!B48&gt;2018,1,0)</f>
        <v>0</v>
      </c>
      <c r="F11" s="117">
        <f>IF(AND('Redovisning 1'!B48&gt;2010,'Redovisning 1'!B48&lt;2019),1,0)</f>
        <v>0</v>
      </c>
      <c r="G11" s="117">
        <f>IF(AND('Redovisning 1'!B48&gt;2005,'Redovisning 1'!B48&lt;2011),1,0)</f>
        <v>0</v>
      </c>
      <c r="H11" s="117">
        <f>IF(AND('Redovisning 1'!B48&gt;1997,'Redovisning 1'!B48&lt;2006),1,0)</f>
        <v>0</v>
      </c>
      <c r="I11" s="117">
        <f>E11*'Redovisning 1'!AC48</f>
        <v>0</v>
      </c>
      <c r="J11" s="117">
        <f>F11*'Redovisning 1'!AC48</f>
        <v>0</v>
      </c>
      <c r="K11" s="117">
        <f>G11*'Redovisning 1'!AC48</f>
        <v>0</v>
      </c>
      <c r="L11" s="135">
        <f>H11*'Redovisning 1'!AC48</f>
        <v>0</v>
      </c>
      <c r="M11" s="152">
        <f>IF('Redovisning 1'!B32&gt;1997,1,0)</f>
        <v>0</v>
      </c>
      <c r="N11" s="1">
        <f>M11*'Redovisning 1'!AC32</f>
        <v>0</v>
      </c>
    </row>
    <row r="12" spans="1:14" x14ac:dyDescent="0.35">
      <c r="A12" s="134">
        <f>IF('Redovisning 1'!C49="Kvinna",1,0)</f>
        <v>0</v>
      </c>
      <c r="B12" s="117">
        <f>IF('Redovisning 1'!C49="Man",1,0)</f>
        <v>0</v>
      </c>
      <c r="C12" s="117">
        <f>A12*'Redovisning 1'!AC49</f>
        <v>0</v>
      </c>
      <c r="D12" s="117">
        <f>B12*'Redovisning 1'!AC49</f>
        <v>0</v>
      </c>
      <c r="E12" s="117">
        <f>IF('Redovisning 1'!B49&gt;2018,1,0)</f>
        <v>0</v>
      </c>
      <c r="F12" s="117">
        <f>IF(AND('Redovisning 1'!B49&gt;2010,'Redovisning 1'!B49&lt;2019),1,0)</f>
        <v>0</v>
      </c>
      <c r="G12" s="117">
        <f>IF(AND('Redovisning 1'!B49&gt;2005,'Redovisning 1'!B49&lt;2011),1,0)</f>
        <v>0</v>
      </c>
      <c r="H12" s="117">
        <f>IF(AND('Redovisning 1'!B49&gt;1997,'Redovisning 1'!B49&lt;2006),1,0)</f>
        <v>0</v>
      </c>
      <c r="I12" s="117">
        <f>E12*'Redovisning 1'!AC49</f>
        <v>0</v>
      </c>
      <c r="J12" s="117">
        <f>F12*'Redovisning 1'!AC49</f>
        <v>0</v>
      </c>
      <c r="K12" s="117">
        <f>G12*'Redovisning 1'!AC49</f>
        <v>0</v>
      </c>
      <c r="L12" s="135">
        <f>H12*'Redovisning 1'!AC49</f>
        <v>0</v>
      </c>
      <c r="M12" s="152">
        <f>IF('Redovisning 1'!B33&gt;1997,1,0)</f>
        <v>0</v>
      </c>
      <c r="N12" s="1">
        <f>M12*'Redovisning 1'!AC33</f>
        <v>0</v>
      </c>
    </row>
    <row r="13" spans="1:14" x14ac:dyDescent="0.35">
      <c r="A13" s="134">
        <f>IF('Redovisning 1'!C50="Kvinna",1,0)</f>
        <v>0</v>
      </c>
      <c r="B13" s="117">
        <f>IF('Redovisning 1'!C50="Man",1,0)</f>
        <v>0</v>
      </c>
      <c r="C13" s="117">
        <f>A13*'Redovisning 1'!AC50</f>
        <v>0</v>
      </c>
      <c r="D13" s="117">
        <f>B13*'Redovisning 1'!AC50</f>
        <v>0</v>
      </c>
      <c r="E13" s="117">
        <f>IF('Redovisning 1'!B50&gt;2018,1,0)</f>
        <v>0</v>
      </c>
      <c r="F13" s="117">
        <f>IF(AND('Redovisning 1'!B50&gt;2010,'Redovisning 1'!B50&lt;2019),1,0)</f>
        <v>0</v>
      </c>
      <c r="G13" s="117">
        <f>IF(AND('Redovisning 1'!B50&gt;2005,'Redovisning 1'!B50&lt;2011),1,0)</f>
        <v>0</v>
      </c>
      <c r="H13" s="117">
        <f>IF(AND('Redovisning 1'!B50&gt;1997,'Redovisning 1'!B50&lt;2006),1,0)</f>
        <v>0</v>
      </c>
      <c r="I13" s="117">
        <f>E13*'Redovisning 1'!AC50</f>
        <v>0</v>
      </c>
      <c r="J13" s="117">
        <f>F13*'Redovisning 1'!AC50</f>
        <v>0</v>
      </c>
      <c r="K13" s="117">
        <f>G13*'Redovisning 1'!AC50</f>
        <v>0</v>
      </c>
      <c r="L13" s="135">
        <f>H13*'Redovisning 1'!AC50</f>
        <v>0</v>
      </c>
      <c r="M13" s="152">
        <f>IF('Redovisning 1'!B34&gt;1997,1,0)</f>
        <v>0</v>
      </c>
      <c r="N13" s="1">
        <f>M13*'Redovisning 1'!AC34</f>
        <v>0</v>
      </c>
    </row>
    <row r="14" spans="1:14" x14ac:dyDescent="0.35">
      <c r="A14" s="134">
        <f>IF('Redovisning 1'!C51="Kvinna",1,0)</f>
        <v>0</v>
      </c>
      <c r="B14" s="117">
        <f>IF('Redovisning 1'!C51="Man",1,0)</f>
        <v>0</v>
      </c>
      <c r="C14" s="117">
        <f>A14*'Redovisning 1'!AC51</f>
        <v>0</v>
      </c>
      <c r="D14" s="117">
        <f>B14*'Redovisning 1'!AC51</f>
        <v>0</v>
      </c>
      <c r="E14" s="117">
        <f>IF('Redovisning 1'!B51&gt;2018,1,0)</f>
        <v>0</v>
      </c>
      <c r="F14" s="117">
        <f>IF(AND('Redovisning 1'!B51&gt;2010,'Redovisning 1'!B51&lt;2019),1,0)</f>
        <v>0</v>
      </c>
      <c r="G14" s="117">
        <f>IF(AND('Redovisning 1'!B51&gt;2005,'Redovisning 1'!B51&lt;2011),1,0)</f>
        <v>0</v>
      </c>
      <c r="H14" s="117">
        <f>IF(AND('Redovisning 1'!B51&gt;1997,'Redovisning 1'!B51&lt;2006),1,0)</f>
        <v>0</v>
      </c>
      <c r="I14" s="117">
        <f>E14*'Redovisning 1'!AC51</f>
        <v>0</v>
      </c>
      <c r="J14" s="117">
        <f>F14*'Redovisning 1'!AC51</f>
        <v>0</v>
      </c>
      <c r="K14" s="117">
        <f>G14*'Redovisning 1'!AC51</f>
        <v>0</v>
      </c>
      <c r="L14" s="135">
        <f>H14*'Redovisning 1'!AC51</f>
        <v>0</v>
      </c>
      <c r="M14" s="152">
        <f>IF('Redovisning 1'!B35&gt;1997,1,0)</f>
        <v>0</v>
      </c>
      <c r="N14" s="1">
        <f>M14*'Redovisning 1'!AC35</f>
        <v>0</v>
      </c>
    </row>
    <row r="15" spans="1:14" x14ac:dyDescent="0.35">
      <c r="A15" s="134">
        <f>IF('Redovisning 1'!C52="Kvinna",1,0)</f>
        <v>0</v>
      </c>
      <c r="B15" s="117">
        <f>IF('Redovisning 1'!C52="Man",1,0)</f>
        <v>0</v>
      </c>
      <c r="C15" s="117">
        <f>A15*'Redovisning 1'!AC52</f>
        <v>0</v>
      </c>
      <c r="D15" s="117">
        <f>B15*'Redovisning 1'!AC52</f>
        <v>0</v>
      </c>
      <c r="E15" s="117">
        <f>IF('Redovisning 1'!B52&gt;2018,1,0)</f>
        <v>0</v>
      </c>
      <c r="F15" s="117">
        <f>IF(AND('Redovisning 1'!B52&gt;2010,'Redovisning 1'!B52&lt;2019),1,0)</f>
        <v>0</v>
      </c>
      <c r="G15" s="117">
        <f>IF(AND('Redovisning 1'!B52&gt;2005,'Redovisning 1'!B52&lt;2011),1,0)</f>
        <v>0</v>
      </c>
      <c r="H15" s="117">
        <f>IF(AND('Redovisning 1'!B52&gt;1997,'Redovisning 1'!B52&lt;2006),1,0)</f>
        <v>0</v>
      </c>
      <c r="I15" s="117">
        <f>E15*'Redovisning 1'!AC52</f>
        <v>0</v>
      </c>
      <c r="J15" s="117">
        <f>F15*'Redovisning 1'!AC52</f>
        <v>0</v>
      </c>
      <c r="K15" s="117">
        <f>G15*'Redovisning 1'!AC52</f>
        <v>0</v>
      </c>
      <c r="L15" s="135">
        <f>H15*'Redovisning 1'!AC52</f>
        <v>0</v>
      </c>
      <c r="M15" s="152">
        <f>IF('Redovisning 1'!B36&gt;1997,1,0)</f>
        <v>0</v>
      </c>
      <c r="N15" s="1">
        <f>M15*'Redovisning 1'!AC36</f>
        <v>0</v>
      </c>
    </row>
    <row r="16" spans="1:14" x14ac:dyDescent="0.35">
      <c r="A16" s="134">
        <f>IF('Redovisning 1'!C53="Kvinna",1,0)</f>
        <v>0</v>
      </c>
      <c r="B16" s="117">
        <f>IF('Redovisning 1'!C53="Man",1,0)</f>
        <v>0</v>
      </c>
      <c r="C16" s="117">
        <f>A16*'Redovisning 1'!AC53</f>
        <v>0</v>
      </c>
      <c r="D16" s="117">
        <f>B16*'Redovisning 1'!AC53</f>
        <v>0</v>
      </c>
      <c r="E16" s="117">
        <f>IF('Redovisning 1'!B53&gt;2018,1,0)</f>
        <v>0</v>
      </c>
      <c r="F16" s="117">
        <f>IF(AND('Redovisning 1'!B53&gt;2010,'Redovisning 1'!B53&lt;2019),1,0)</f>
        <v>0</v>
      </c>
      <c r="G16" s="117">
        <f>IF(AND('Redovisning 1'!B53&gt;2005,'Redovisning 1'!B53&lt;2011),1,0)</f>
        <v>0</v>
      </c>
      <c r="H16" s="117">
        <f>IF(AND('Redovisning 1'!B53&gt;1997,'Redovisning 1'!B53&lt;2006),1,0)</f>
        <v>0</v>
      </c>
      <c r="I16" s="117">
        <f>E16*'Redovisning 1'!AC53</f>
        <v>0</v>
      </c>
      <c r="J16" s="117">
        <f>F16*'Redovisning 1'!AC53</f>
        <v>0</v>
      </c>
      <c r="K16" s="117">
        <f>G16*'Redovisning 1'!AC53</f>
        <v>0</v>
      </c>
      <c r="L16" s="135">
        <f>H16*'Redovisning 1'!AC53</f>
        <v>0</v>
      </c>
      <c r="M16" s="152">
        <f>IF('Redovisning 1'!B37&gt;1997,1,0)</f>
        <v>0</v>
      </c>
      <c r="N16" s="1">
        <f>M16*'Redovisning 1'!AC37</f>
        <v>0</v>
      </c>
    </row>
    <row r="17" spans="1:14" x14ac:dyDescent="0.35">
      <c r="A17" s="134">
        <f>IF('Redovisning 1'!C54="Kvinna",1,0)</f>
        <v>0</v>
      </c>
      <c r="B17" s="117">
        <f>IF('Redovisning 1'!C54="Man",1,0)</f>
        <v>0</v>
      </c>
      <c r="C17" s="117">
        <f>A17*'Redovisning 1'!AC54</f>
        <v>0</v>
      </c>
      <c r="D17" s="117">
        <f>B17*'Redovisning 1'!AC54</f>
        <v>0</v>
      </c>
      <c r="E17" s="117">
        <f>IF('Redovisning 1'!B54&gt;2018,1,0)</f>
        <v>0</v>
      </c>
      <c r="F17" s="117">
        <f>IF(AND('Redovisning 1'!B54&gt;2010,'Redovisning 1'!B54&lt;2019),1,0)</f>
        <v>0</v>
      </c>
      <c r="G17" s="117">
        <f>IF(AND('Redovisning 1'!B54&gt;2005,'Redovisning 1'!B54&lt;2011),1,0)</f>
        <v>0</v>
      </c>
      <c r="H17" s="117">
        <f>IF(AND('Redovisning 1'!B54&gt;1997,'Redovisning 1'!B54&lt;2006),1,0)</f>
        <v>0</v>
      </c>
      <c r="I17" s="117">
        <f>E17*'Redovisning 1'!AC54</f>
        <v>0</v>
      </c>
      <c r="J17" s="117">
        <f>F17*'Redovisning 1'!AC54</f>
        <v>0</v>
      </c>
      <c r="K17" s="117">
        <f>G17*'Redovisning 1'!AC54</f>
        <v>0</v>
      </c>
      <c r="L17" s="135">
        <f>H17*'Redovisning 1'!AC54</f>
        <v>0</v>
      </c>
      <c r="M17" s="152"/>
      <c r="N17" s="1"/>
    </row>
    <row r="18" spans="1:14" x14ac:dyDescent="0.35">
      <c r="A18" s="134">
        <f>IF('Redovisning 1'!C55="Kvinna",1,0)</f>
        <v>0</v>
      </c>
      <c r="B18" s="117">
        <f>IF('Redovisning 1'!C55="Man",1,0)</f>
        <v>0</v>
      </c>
      <c r="C18" s="117">
        <f>A18*'Redovisning 1'!AC55</f>
        <v>0</v>
      </c>
      <c r="D18" s="117">
        <f>B18*'Redovisning 1'!AC55</f>
        <v>0</v>
      </c>
      <c r="E18" s="117">
        <f>IF('Redovisning 1'!B55&gt;2018,1,0)</f>
        <v>0</v>
      </c>
      <c r="F18" s="117">
        <f>IF(AND('Redovisning 1'!B55&gt;2010,'Redovisning 1'!B55&lt;2019),1,0)</f>
        <v>0</v>
      </c>
      <c r="G18" s="117">
        <f>IF(AND('Redovisning 1'!B55&gt;2005,'Redovisning 1'!B55&lt;2011),1,0)</f>
        <v>0</v>
      </c>
      <c r="H18" s="117">
        <f>IF(AND('Redovisning 1'!B55&gt;1997,'Redovisning 1'!B55&lt;2006),1,0)</f>
        <v>0</v>
      </c>
      <c r="I18" s="117">
        <f>E18*'Redovisning 1'!AC55</f>
        <v>0</v>
      </c>
      <c r="J18" s="117">
        <f>F18*'Redovisning 1'!AC55</f>
        <v>0</v>
      </c>
      <c r="K18" s="117">
        <f>G18*'Redovisning 1'!AC55</f>
        <v>0</v>
      </c>
      <c r="L18" s="135">
        <f>H18*'Redovisning 1'!AC55</f>
        <v>0</v>
      </c>
      <c r="M18" s="152"/>
      <c r="N18" s="1"/>
    </row>
    <row r="19" spans="1:14" x14ac:dyDescent="0.35">
      <c r="A19" s="134">
        <f>IF('Redovisning 1'!C56="Kvinna",1,0)</f>
        <v>0</v>
      </c>
      <c r="B19" s="117">
        <f>IF('Redovisning 1'!C56="Man",1,0)</f>
        <v>0</v>
      </c>
      <c r="C19" s="117">
        <f>A19*'Redovisning 1'!AC56</f>
        <v>0</v>
      </c>
      <c r="D19" s="117">
        <f>B19*'Redovisning 1'!AC56</f>
        <v>0</v>
      </c>
      <c r="E19" s="117">
        <f>IF('Redovisning 1'!B56&gt;2018,1,0)</f>
        <v>0</v>
      </c>
      <c r="F19" s="117">
        <f>IF(AND('Redovisning 1'!B56&gt;2010,'Redovisning 1'!B56&lt;2019),1,0)</f>
        <v>0</v>
      </c>
      <c r="G19" s="117">
        <f>IF(AND('Redovisning 1'!B56&gt;2005,'Redovisning 1'!B56&lt;2011),1,0)</f>
        <v>0</v>
      </c>
      <c r="H19" s="117">
        <f>IF(AND('Redovisning 1'!B56&gt;1997,'Redovisning 1'!B56&lt;2006),1,0)</f>
        <v>0</v>
      </c>
      <c r="I19" s="117">
        <f>E19*'Redovisning 1'!AC56</f>
        <v>0</v>
      </c>
      <c r="J19" s="117">
        <f>F19*'Redovisning 1'!AC56</f>
        <v>0</v>
      </c>
      <c r="K19" s="117">
        <f>G19*'Redovisning 1'!AC56</f>
        <v>0</v>
      </c>
      <c r="L19" s="135">
        <f>H19*'Redovisning 1'!AC56</f>
        <v>0</v>
      </c>
      <c r="M19" s="152"/>
      <c r="N19" s="1"/>
    </row>
    <row r="20" spans="1:14" x14ac:dyDescent="0.35">
      <c r="A20" s="134">
        <f>IF('Redovisning 1'!C57="Kvinna",1,0)</f>
        <v>0</v>
      </c>
      <c r="B20" s="117">
        <f>IF('Redovisning 1'!C57="Man",1,0)</f>
        <v>0</v>
      </c>
      <c r="C20" s="117">
        <f>A20*'Redovisning 1'!AC57</f>
        <v>0</v>
      </c>
      <c r="D20" s="117">
        <f>B20*'Redovisning 1'!AC57</f>
        <v>0</v>
      </c>
      <c r="E20" s="117">
        <f>IF('Redovisning 1'!B57&gt;2018,1,0)</f>
        <v>0</v>
      </c>
      <c r="F20" s="117">
        <f>IF(AND('Redovisning 1'!B57&gt;2010,'Redovisning 1'!B57&lt;2019),1,0)</f>
        <v>0</v>
      </c>
      <c r="G20" s="117">
        <f>IF(AND('Redovisning 1'!B57&gt;2005,'Redovisning 1'!B57&lt;2011),1,0)</f>
        <v>0</v>
      </c>
      <c r="H20" s="117">
        <f>IF(AND('Redovisning 1'!B57&gt;1997,'Redovisning 1'!B57&lt;2006),1,0)</f>
        <v>0</v>
      </c>
      <c r="I20" s="117">
        <f>E20*'Redovisning 1'!AC57</f>
        <v>0</v>
      </c>
      <c r="J20" s="117">
        <f>F20*'Redovisning 1'!AC57</f>
        <v>0</v>
      </c>
      <c r="K20" s="117">
        <f>G20*'Redovisning 1'!AC57</f>
        <v>0</v>
      </c>
      <c r="L20" s="135">
        <f>H20*'Redovisning 1'!AC57</f>
        <v>0</v>
      </c>
      <c r="M20" s="152"/>
      <c r="N20" s="1"/>
    </row>
    <row r="21" spans="1:14" x14ac:dyDescent="0.35">
      <c r="A21" s="134">
        <f>IF('Redovisning 1'!C58="Kvinna",1,0)</f>
        <v>0</v>
      </c>
      <c r="B21" s="117">
        <f>IF('Redovisning 1'!C58="Man",1,0)</f>
        <v>0</v>
      </c>
      <c r="C21" s="117">
        <f>A21*'Redovisning 1'!AC58</f>
        <v>0</v>
      </c>
      <c r="D21" s="117">
        <f>B21*'Redovisning 1'!AC58</f>
        <v>0</v>
      </c>
      <c r="E21" s="117">
        <f>IF('Redovisning 1'!B58&gt;2018,1,0)</f>
        <v>0</v>
      </c>
      <c r="F21" s="117">
        <f>IF(AND('Redovisning 1'!B58&gt;2010,'Redovisning 1'!B58&lt;2019),1,0)</f>
        <v>0</v>
      </c>
      <c r="G21" s="117">
        <f>IF(AND('Redovisning 1'!B58&gt;2005,'Redovisning 1'!B58&lt;2011),1,0)</f>
        <v>0</v>
      </c>
      <c r="H21" s="117">
        <f>IF(AND('Redovisning 1'!B58&gt;1997,'Redovisning 1'!B58&lt;2006),1,0)</f>
        <v>0</v>
      </c>
      <c r="I21" s="117">
        <f>E21*'Redovisning 1'!AC58</f>
        <v>0</v>
      </c>
      <c r="J21" s="117">
        <f>F21*'Redovisning 1'!AC58</f>
        <v>0</v>
      </c>
      <c r="K21" s="117">
        <f>G21*'Redovisning 1'!AC58</f>
        <v>0</v>
      </c>
      <c r="L21" s="135">
        <f>H21*'Redovisning 1'!AC58</f>
        <v>0</v>
      </c>
      <c r="M21" s="152"/>
      <c r="N21" s="1"/>
    </row>
    <row r="22" spans="1:14" x14ac:dyDescent="0.35">
      <c r="A22" s="134">
        <f>IF('Redovisning 1'!C59="Kvinna",1,0)</f>
        <v>0</v>
      </c>
      <c r="B22" s="117">
        <f>IF('Redovisning 1'!C59="Man",1,0)</f>
        <v>0</v>
      </c>
      <c r="C22" s="117">
        <f>A22*'Redovisning 1'!AC59</f>
        <v>0</v>
      </c>
      <c r="D22" s="117">
        <f>B22*'Redovisning 1'!AC59</f>
        <v>0</v>
      </c>
      <c r="E22" s="117">
        <f>IF('Redovisning 1'!B59&gt;2018,1,0)</f>
        <v>0</v>
      </c>
      <c r="F22" s="117">
        <f>IF(AND('Redovisning 1'!B59&gt;2010,'Redovisning 1'!B59&lt;2019),1,0)</f>
        <v>0</v>
      </c>
      <c r="G22" s="117">
        <f>IF(AND('Redovisning 1'!B59&gt;2005,'Redovisning 1'!B59&lt;2011),1,0)</f>
        <v>0</v>
      </c>
      <c r="H22" s="117">
        <f>IF(AND('Redovisning 1'!B59&gt;1997,'Redovisning 1'!B59&lt;2006),1,0)</f>
        <v>0</v>
      </c>
      <c r="I22" s="117">
        <f>E22*'Redovisning 1'!AC59</f>
        <v>0</v>
      </c>
      <c r="J22" s="117">
        <f>F22*'Redovisning 1'!AC59</f>
        <v>0</v>
      </c>
      <c r="K22" s="117">
        <f>G22*'Redovisning 1'!AC59</f>
        <v>0</v>
      </c>
      <c r="L22" s="135">
        <f>H22*'Redovisning 1'!AC59</f>
        <v>0</v>
      </c>
      <c r="M22" s="152"/>
      <c r="N22" s="1"/>
    </row>
    <row r="23" spans="1:14" x14ac:dyDescent="0.35">
      <c r="A23" s="134">
        <f>IF('Redovisning 1'!C60="Kvinna",1,0)</f>
        <v>0</v>
      </c>
      <c r="B23" s="117">
        <f>IF('Redovisning 1'!C60="Man",1,0)</f>
        <v>0</v>
      </c>
      <c r="C23" s="117">
        <f>A23*'Redovisning 1'!AC60</f>
        <v>0</v>
      </c>
      <c r="D23" s="117">
        <f>B23*'Redovisning 1'!AC60</f>
        <v>0</v>
      </c>
      <c r="E23" s="117">
        <f>IF('Redovisning 1'!B60&gt;2018,1,0)</f>
        <v>0</v>
      </c>
      <c r="F23" s="117">
        <f>IF(AND('Redovisning 1'!B60&gt;2010,'Redovisning 1'!B60&lt;2019),1,0)</f>
        <v>0</v>
      </c>
      <c r="G23" s="117">
        <f>IF(AND('Redovisning 1'!B60&gt;2005,'Redovisning 1'!B60&lt;2011),1,0)</f>
        <v>0</v>
      </c>
      <c r="H23" s="117">
        <f>IF(AND('Redovisning 1'!B60&gt;1997,'Redovisning 1'!B60&lt;2006),1,0)</f>
        <v>0</v>
      </c>
      <c r="I23" s="117">
        <f>E23*'Redovisning 1'!AC60</f>
        <v>0</v>
      </c>
      <c r="J23" s="117">
        <f>F23*'Redovisning 1'!AC60</f>
        <v>0</v>
      </c>
      <c r="K23" s="117">
        <f>G23*'Redovisning 1'!AC60</f>
        <v>0</v>
      </c>
      <c r="L23" s="135">
        <f>H23*'Redovisning 1'!AC60</f>
        <v>0</v>
      </c>
      <c r="M23" s="152"/>
      <c r="N23" s="1"/>
    </row>
    <row r="24" spans="1:14" x14ac:dyDescent="0.35">
      <c r="A24" s="134">
        <f>IF('Redovisning 1'!C61="Kvinna",1,0)</f>
        <v>0</v>
      </c>
      <c r="B24" s="117">
        <f>IF('Redovisning 1'!C61="Man",1,0)</f>
        <v>0</v>
      </c>
      <c r="C24" s="117">
        <f>A24*'Redovisning 1'!AC61</f>
        <v>0</v>
      </c>
      <c r="D24" s="117">
        <f>B24*'Redovisning 1'!AC61</f>
        <v>0</v>
      </c>
      <c r="E24" s="117">
        <f>IF('Redovisning 1'!B61&gt;2018,1,0)</f>
        <v>0</v>
      </c>
      <c r="F24" s="117">
        <f>IF(AND('Redovisning 1'!B61&gt;2010,'Redovisning 1'!B61&lt;2019),1,0)</f>
        <v>0</v>
      </c>
      <c r="G24" s="117">
        <f>IF(AND('Redovisning 1'!B61&gt;2005,'Redovisning 1'!B61&lt;2011),1,0)</f>
        <v>0</v>
      </c>
      <c r="H24" s="117">
        <f>IF(AND('Redovisning 1'!B61&gt;1997,'Redovisning 1'!B61&lt;2006),1,0)</f>
        <v>0</v>
      </c>
      <c r="I24" s="117">
        <f>E24*'Redovisning 1'!AC61</f>
        <v>0</v>
      </c>
      <c r="J24" s="117">
        <f>F24*'Redovisning 1'!AC61</f>
        <v>0</v>
      </c>
      <c r="K24" s="117">
        <f>G24*'Redovisning 1'!AC61</f>
        <v>0</v>
      </c>
      <c r="L24" s="135">
        <f>H24*'Redovisning 1'!AC61</f>
        <v>0</v>
      </c>
      <c r="M24" s="152"/>
      <c r="N24" s="1"/>
    </row>
    <row r="25" spans="1:14" x14ac:dyDescent="0.35">
      <c r="A25" s="134">
        <f>IF('Redovisning 1'!C62="Kvinna",1,0)</f>
        <v>0</v>
      </c>
      <c r="B25" s="117">
        <f>IF('Redovisning 1'!C62="Man",1,0)</f>
        <v>0</v>
      </c>
      <c r="C25" s="117">
        <f>A25*'Redovisning 1'!AC62</f>
        <v>0</v>
      </c>
      <c r="D25" s="117">
        <f>B25*'Redovisning 1'!AC62</f>
        <v>0</v>
      </c>
      <c r="E25" s="117">
        <f>IF('Redovisning 1'!B62&gt;2018,1,0)</f>
        <v>0</v>
      </c>
      <c r="F25" s="117">
        <f>IF(AND('Redovisning 1'!B62&gt;2010,'Redovisning 1'!B62&lt;2019),1,0)</f>
        <v>0</v>
      </c>
      <c r="G25" s="117">
        <f>IF(AND('Redovisning 1'!B62&gt;2005,'Redovisning 1'!B62&lt;2011),1,0)</f>
        <v>0</v>
      </c>
      <c r="H25" s="117">
        <f>IF(AND('Redovisning 1'!B62&gt;1997,'Redovisning 1'!B62&lt;2006),1,0)</f>
        <v>0</v>
      </c>
      <c r="I25" s="117">
        <f>E25*'Redovisning 1'!AC62</f>
        <v>0</v>
      </c>
      <c r="J25" s="117">
        <f>F25*'Redovisning 1'!AC62</f>
        <v>0</v>
      </c>
      <c r="K25" s="117">
        <f>G25*'Redovisning 1'!AC62</f>
        <v>0</v>
      </c>
      <c r="L25" s="135">
        <f>H25*'Redovisning 1'!AC62</f>
        <v>0</v>
      </c>
      <c r="M25" s="152"/>
      <c r="N25" s="1"/>
    </row>
    <row r="26" spans="1:14" x14ac:dyDescent="0.35">
      <c r="A26" s="134">
        <f>IF('Redovisning 1'!C63="Kvinna",1,0)</f>
        <v>0</v>
      </c>
      <c r="B26" s="117">
        <f>IF('Redovisning 1'!C63="Man",1,0)</f>
        <v>0</v>
      </c>
      <c r="C26" s="117">
        <f>A26*'Redovisning 1'!AC63</f>
        <v>0</v>
      </c>
      <c r="D26" s="117">
        <f>B26*'Redovisning 1'!AC63</f>
        <v>0</v>
      </c>
      <c r="E26" s="117">
        <f>IF('Redovisning 1'!B63&gt;2018,1,0)</f>
        <v>0</v>
      </c>
      <c r="F26" s="117">
        <f>IF(AND('Redovisning 1'!B63&gt;2010,'Redovisning 1'!B63&lt;2019),1,0)</f>
        <v>0</v>
      </c>
      <c r="G26" s="117">
        <f>IF(AND('Redovisning 1'!B63&gt;2005,'Redovisning 1'!B63&lt;2011),1,0)</f>
        <v>0</v>
      </c>
      <c r="H26" s="117">
        <f>IF(AND('Redovisning 1'!B63&gt;1997,'Redovisning 1'!B63&lt;2006),1,0)</f>
        <v>0</v>
      </c>
      <c r="I26" s="117">
        <f>E26*'Redovisning 1'!AC63</f>
        <v>0</v>
      </c>
      <c r="J26" s="117">
        <f>F26*'Redovisning 1'!AC63</f>
        <v>0</v>
      </c>
      <c r="K26" s="117">
        <f>G26*'Redovisning 1'!AC63</f>
        <v>0</v>
      </c>
      <c r="L26" s="135">
        <f>H26*'Redovisning 1'!AC63</f>
        <v>0</v>
      </c>
      <c r="M26" s="152"/>
      <c r="N26" s="1"/>
    </row>
    <row r="27" spans="1:14" x14ac:dyDescent="0.35">
      <c r="A27" s="134">
        <f>IF('Redovisning 1'!C64="Kvinna",1,0)</f>
        <v>0</v>
      </c>
      <c r="B27" s="117">
        <f>IF('Redovisning 1'!C64="Man",1,0)</f>
        <v>0</v>
      </c>
      <c r="C27" s="117">
        <f>A27*'Redovisning 1'!AC64</f>
        <v>0</v>
      </c>
      <c r="D27" s="117">
        <f>B27*'Redovisning 1'!AC64</f>
        <v>0</v>
      </c>
      <c r="E27" s="117">
        <f>IF('Redovisning 1'!B64&gt;2018,1,0)</f>
        <v>0</v>
      </c>
      <c r="F27" s="117">
        <f>IF(AND('Redovisning 1'!B64&gt;2010,'Redovisning 1'!B64&lt;2019),1,0)</f>
        <v>0</v>
      </c>
      <c r="G27" s="117">
        <f>IF(AND('Redovisning 1'!B64&gt;2005,'Redovisning 1'!B64&lt;2011),1,0)</f>
        <v>0</v>
      </c>
      <c r="H27" s="117">
        <f>IF(AND('Redovisning 1'!B64&gt;1997,'Redovisning 1'!B64&lt;2006),1,0)</f>
        <v>0</v>
      </c>
      <c r="I27" s="117">
        <f>E27*'Redovisning 1'!AC64</f>
        <v>0</v>
      </c>
      <c r="J27" s="117">
        <f>F27*'Redovisning 1'!AC64</f>
        <v>0</v>
      </c>
      <c r="K27" s="117">
        <f>G27*'Redovisning 1'!AC64</f>
        <v>0</v>
      </c>
      <c r="L27" s="135">
        <f>H27*'Redovisning 1'!AC64</f>
        <v>0</v>
      </c>
      <c r="M27" s="152"/>
      <c r="N27" s="1"/>
    </row>
    <row r="28" spans="1:14" x14ac:dyDescent="0.35">
      <c r="A28" s="134">
        <f>IF('Redovisning 1'!C65="Kvinna",1,0)</f>
        <v>0</v>
      </c>
      <c r="B28" s="117">
        <f>IF('Redovisning 1'!C65="Man",1,0)</f>
        <v>0</v>
      </c>
      <c r="C28" s="117">
        <f>A28*'Redovisning 1'!AC65</f>
        <v>0</v>
      </c>
      <c r="D28" s="117">
        <f>B28*'Redovisning 1'!AC65</f>
        <v>0</v>
      </c>
      <c r="E28" s="117">
        <f>IF('Redovisning 1'!B65&gt;2018,1,0)</f>
        <v>0</v>
      </c>
      <c r="F28" s="117">
        <f>IF(AND('Redovisning 1'!B65&gt;2010,'Redovisning 1'!B65&lt;2019),1,0)</f>
        <v>0</v>
      </c>
      <c r="G28" s="117">
        <f>IF(AND('Redovisning 1'!B65&gt;2005,'Redovisning 1'!B65&lt;2011),1,0)</f>
        <v>0</v>
      </c>
      <c r="H28" s="117">
        <f>IF(AND('Redovisning 1'!B65&gt;1997,'Redovisning 1'!B65&lt;2006),1,0)</f>
        <v>0</v>
      </c>
      <c r="I28" s="117">
        <f>E28*'Redovisning 1'!AC65</f>
        <v>0</v>
      </c>
      <c r="J28" s="117">
        <f>F28*'Redovisning 1'!AC65</f>
        <v>0</v>
      </c>
      <c r="K28" s="117">
        <f>G28*'Redovisning 1'!AC65</f>
        <v>0</v>
      </c>
      <c r="L28" s="135">
        <f>H28*'Redovisning 1'!AC65</f>
        <v>0</v>
      </c>
      <c r="M28" s="152"/>
      <c r="N28" s="1"/>
    </row>
    <row r="29" spans="1:14" x14ac:dyDescent="0.35">
      <c r="A29" s="134">
        <f>IF('Redovisning 1'!C66="Kvinna",1,0)</f>
        <v>0</v>
      </c>
      <c r="B29" s="117">
        <f>IF('Redovisning 1'!C66="Man",1,0)</f>
        <v>0</v>
      </c>
      <c r="C29" s="117">
        <f>A29*'Redovisning 1'!AC66</f>
        <v>0</v>
      </c>
      <c r="D29" s="117">
        <f>B29*'Redovisning 1'!AC66</f>
        <v>0</v>
      </c>
      <c r="E29" s="117">
        <f>IF('Redovisning 1'!B66&gt;2018,1,0)</f>
        <v>0</v>
      </c>
      <c r="F29" s="117">
        <f>IF(AND('Redovisning 1'!B66&gt;2010,'Redovisning 1'!B66&lt;2019),1,0)</f>
        <v>0</v>
      </c>
      <c r="G29" s="117">
        <f>IF(AND('Redovisning 1'!B66&gt;2005,'Redovisning 1'!B66&lt;2011),1,0)</f>
        <v>0</v>
      </c>
      <c r="H29" s="117">
        <f>IF(AND('Redovisning 1'!B66&gt;1997,'Redovisning 1'!B66&lt;2006),1,0)</f>
        <v>0</v>
      </c>
      <c r="I29" s="117">
        <f>E29*'Redovisning 1'!AC66</f>
        <v>0</v>
      </c>
      <c r="J29" s="117">
        <f>F29*'Redovisning 1'!AC66</f>
        <v>0</v>
      </c>
      <c r="K29" s="117">
        <f>G29*'Redovisning 1'!AC66</f>
        <v>0</v>
      </c>
      <c r="L29" s="135">
        <f>H29*'Redovisning 1'!AC66</f>
        <v>0</v>
      </c>
      <c r="M29" s="152"/>
      <c r="N29" s="1"/>
    </row>
    <row r="30" spans="1:14" x14ac:dyDescent="0.35">
      <c r="A30" s="134">
        <f>IF('Redovisning 1'!C67="Kvinna",1,0)</f>
        <v>0</v>
      </c>
      <c r="B30" s="117">
        <f>IF('Redovisning 1'!C67="Man",1,0)</f>
        <v>0</v>
      </c>
      <c r="C30" s="117">
        <f>A30*'Redovisning 1'!AC67</f>
        <v>0</v>
      </c>
      <c r="D30" s="117">
        <f>B30*'Redovisning 1'!AC67</f>
        <v>0</v>
      </c>
      <c r="E30" s="117">
        <f>IF('Redovisning 1'!B67&gt;2018,1,0)</f>
        <v>0</v>
      </c>
      <c r="F30" s="117">
        <f>IF(AND('Redovisning 1'!B67&gt;2010,'Redovisning 1'!B67&lt;2019),1,0)</f>
        <v>0</v>
      </c>
      <c r="G30" s="117">
        <f>IF(AND('Redovisning 1'!B67&gt;2005,'Redovisning 1'!B67&lt;2011),1,0)</f>
        <v>0</v>
      </c>
      <c r="H30" s="117">
        <f>IF(AND('Redovisning 1'!B67&gt;1997,'Redovisning 1'!B67&lt;2006),1,0)</f>
        <v>0</v>
      </c>
      <c r="I30" s="117">
        <f>E30*'Redovisning 1'!AC67</f>
        <v>0</v>
      </c>
      <c r="J30" s="117">
        <f>F30*'Redovisning 1'!AC67</f>
        <v>0</v>
      </c>
      <c r="K30" s="117">
        <f>G30*'Redovisning 1'!AC67</f>
        <v>0</v>
      </c>
      <c r="L30" s="135">
        <f>H30*'Redovisning 1'!AC67</f>
        <v>0</v>
      </c>
      <c r="M30" s="152"/>
      <c r="N30" s="1"/>
    </row>
    <row r="31" spans="1:14" x14ac:dyDescent="0.35">
      <c r="A31" s="134">
        <f>IF('Redovisning 1'!C68="Kvinna",1,0)</f>
        <v>0</v>
      </c>
      <c r="B31" s="117">
        <f>IF('Redovisning 1'!C68="Man",1,0)</f>
        <v>0</v>
      </c>
      <c r="C31" s="117">
        <f>A31*'Redovisning 1'!AC68</f>
        <v>0</v>
      </c>
      <c r="D31" s="117">
        <f>B31*'Redovisning 1'!AC68</f>
        <v>0</v>
      </c>
      <c r="E31" s="117">
        <f>IF('Redovisning 1'!B68&gt;2018,1,0)</f>
        <v>0</v>
      </c>
      <c r="F31" s="117">
        <f>IF(AND('Redovisning 1'!B68&gt;2010,'Redovisning 1'!B68&lt;2019),1,0)</f>
        <v>0</v>
      </c>
      <c r="G31" s="117">
        <f>IF(AND('Redovisning 1'!B68&gt;2005,'Redovisning 1'!B68&lt;2011),1,0)</f>
        <v>0</v>
      </c>
      <c r="H31" s="117">
        <f>IF(AND('Redovisning 1'!B68&gt;1997,'Redovisning 1'!B68&lt;2006),1,0)</f>
        <v>0</v>
      </c>
      <c r="I31" s="117">
        <f>E31*'Redovisning 1'!AC68</f>
        <v>0</v>
      </c>
      <c r="J31" s="117">
        <f>F31*'Redovisning 1'!AC68</f>
        <v>0</v>
      </c>
      <c r="K31" s="117">
        <f>G31*'Redovisning 1'!AC68</f>
        <v>0</v>
      </c>
      <c r="L31" s="135">
        <f>H31*'Redovisning 1'!AC68</f>
        <v>0</v>
      </c>
      <c r="M31" s="152"/>
      <c r="N31" s="1"/>
    </row>
    <row r="32" spans="1:14" x14ac:dyDescent="0.35">
      <c r="A32" s="134">
        <f>IF('Redovisning 1'!C69="Kvinna",1,0)</f>
        <v>0</v>
      </c>
      <c r="B32" s="117">
        <f>IF('Redovisning 1'!C69="Man",1,0)</f>
        <v>0</v>
      </c>
      <c r="C32" s="117">
        <f>A32*'Redovisning 1'!AC69</f>
        <v>0</v>
      </c>
      <c r="D32" s="117">
        <f>B32*'Redovisning 1'!AC69</f>
        <v>0</v>
      </c>
      <c r="E32" s="117">
        <f>IF('Redovisning 1'!B69&gt;2018,1,0)</f>
        <v>0</v>
      </c>
      <c r="F32" s="117">
        <f>IF(AND('Redovisning 1'!B69&gt;2010,'Redovisning 1'!B69&lt;2019),1,0)</f>
        <v>0</v>
      </c>
      <c r="G32" s="117">
        <f>IF(AND('Redovisning 1'!B69&gt;2005,'Redovisning 1'!B69&lt;2011),1,0)</f>
        <v>0</v>
      </c>
      <c r="H32" s="117">
        <f>IF(AND('Redovisning 1'!B69&gt;1997,'Redovisning 1'!B69&lt;2006),1,0)</f>
        <v>0</v>
      </c>
      <c r="I32" s="117">
        <f>E32*'Redovisning 1'!AC69</f>
        <v>0</v>
      </c>
      <c r="J32" s="117">
        <f>F32*'Redovisning 1'!AC69</f>
        <v>0</v>
      </c>
      <c r="K32" s="117">
        <f>G32*'Redovisning 1'!AC69</f>
        <v>0</v>
      </c>
      <c r="L32" s="135">
        <f>H32*'Redovisning 1'!AC69</f>
        <v>0</v>
      </c>
      <c r="M32" s="152"/>
      <c r="N32" s="1"/>
    </row>
    <row r="33" spans="1:14" x14ac:dyDescent="0.35">
      <c r="A33" s="134">
        <f>IF('Redovisning 1'!C70="Kvinna",1,0)</f>
        <v>0</v>
      </c>
      <c r="B33" s="117">
        <f>IF('Redovisning 1'!C70="Man",1,0)</f>
        <v>0</v>
      </c>
      <c r="C33" s="117">
        <f>A33*'Redovisning 1'!AC70</f>
        <v>0</v>
      </c>
      <c r="D33" s="117">
        <f>B33*'Redovisning 1'!AC70</f>
        <v>0</v>
      </c>
      <c r="E33" s="117">
        <f>IF('Redovisning 1'!B70&gt;2018,1,0)</f>
        <v>0</v>
      </c>
      <c r="F33" s="117">
        <f>IF(AND('Redovisning 1'!B70&gt;2010,'Redovisning 1'!B70&lt;2019),1,0)</f>
        <v>0</v>
      </c>
      <c r="G33" s="117">
        <f>IF(AND('Redovisning 1'!B70&gt;2005,'Redovisning 1'!B70&lt;2011),1,0)</f>
        <v>0</v>
      </c>
      <c r="H33" s="117">
        <f>IF(AND('Redovisning 1'!B70&gt;1997,'Redovisning 1'!B70&lt;2006),1,0)</f>
        <v>0</v>
      </c>
      <c r="I33" s="117">
        <f>E33*'Redovisning 1'!AC70</f>
        <v>0</v>
      </c>
      <c r="J33" s="117">
        <f>F33*'Redovisning 1'!AC70</f>
        <v>0</v>
      </c>
      <c r="K33" s="117">
        <f>G33*'Redovisning 1'!AC70</f>
        <v>0</v>
      </c>
      <c r="L33" s="135">
        <f>H33*'Redovisning 1'!AC70</f>
        <v>0</v>
      </c>
      <c r="M33" s="152"/>
      <c r="N33" s="1"/>
    </row>
    <row r="34" spans="1:14" x14ac:dyDescent="0.35">
      <c r="A34" s="134">
        <f>IF('Redovisning 1'!C71="Kvinna",1,0)</f>
        <v>0</v>
      </c>
      <c r="B34" s="117">
        <f>IF('Redovisning 1'!C71="Man",1,0)</f>
        <v>0</v>
      </c>
      <c r="C34" s="117">
        <f>A34*'Redovisning 1'!AC71</f>
        <v>0</v>
      </c>
      <c r="D34" s="117">
        <f>B34*'Redovisning 1'!AC71</f>
        <v>0</v>
      </c>
      <c r="E34" s="117">
        <f>IF('Redovisning 1'!B71&gt;2018,1,0)</f>
        <v>0</v>
      </c>
      <c r="F34" s="117">
        <f>IF(AND('Redovisning 1'!B71&gt;2010,'Redovisning 1'!B71&lt;2019),1,0)</f>
        <v>0</v>
      </c>
      <c r="G34" s="117">
        <f>IF(AND('Redovisning 1'!B71&gt;2005,'Redovisning 1'!B71&lt;2011),1,0)</f>
        <v>0</v>
      </c>
      <c r="H34" s="117">
        <f>IF(AND('Redovisning 1'!B71&gt;1997,'Redovisning 1'!B71&lt;2006),1,0)</f>
        <v>0</v>
      </c>
      <c r="I34" s="117">
        <f>E34*'Redovisning 1'!AC71</f>
        <v>0</v>
      </c>
      <c r="J34" s="117">
        <f>F34*'Redovisning 1'!AC71</f>
        <v>0</v>
      </c>
      <c r="K34" s="117">
        <f>G34*'Redovisning 1'!AC71</f>
        <v>0</v>
      </c>
      <c r="L34" s="135">
        <f>H34*'Redovisning 1'!AC71</f>
        <v>0</v>
      </c>
      <c r="M34" s="152"/>
      <c r="N34" s="1"/>
    </row>
    <row r="35" spans="1:14" x14ac:dyDescent="0.35">
      <c r="A35" s="134">
        <f>IF('Redovisning 1'!C72="Kvinna",1,0)</f>
        <v>0</v>
      </c>
      <c r="B35" s="117">
        <f>IF('Redovisning 1'!C72="Man",1,0)</f>
        <v>0</v>
      </c>
      <c r="C35" s="117">
        <f>A35*'Redovisning 1'!AC72</f>
        <v>0</v>
      </c>
      <c r="D35" s="117">
        <f>B35*'Redovisning 1'!AC72</f>
        <v>0</v>
      </c>
      <c r="E35" s="117">
        <f>IF('Redovisning 1'!B72&gt;2018,1,0)</f>
        <v>0</v>
      </c>
      <c r="F35" s="117">
        <f>IF(AND('Redovisning 1'!B72&gt;2010,'Redovisning 1'!B72&lt;2019),1,0)</f>
        <v>0</v>
      </c>
      <c r="G35" s="117">
        <f>IF(AND('Redovisning 1'!B72&gt;2005,'Redovisning 1'!B72&lt;2011),1,0)</f>
        <v>0</v>
      </c>
      <c r="H35" s="117">
        <f>IF(AND('Redovisning 1'!B72&gt;1997,'Redovisning 1'!B72&lt;2006),1,0)</f>
        <v>0</v>
      </c>
      <c r="I35" s="117">
        <f>E35*'Redovisning 1'!AC72</f>
        <v>0</v>
      </c>
      <c r="J35" s="117">
        <f>F35*'Redovisning 1'!AC72</f>
        <v>0</v>
      </c>
      <c r="K35" s="117">
        <f>G35*'Redovisning 1'!AC72</f>
        <v>0</v>
      </c>
      <c r="L35" s="135">
        <f>H35*'Redovisning 1'!AC72</f>
        <v>0</v>
      </c>
      <c r="M35" s="152"/>
      <c r="N35" s="1"/>
    </row>
    <row r="36" spans="1:14" x14ac:dyDescent="0.35">
      <c r="A36" s="134">
        <f>IF('Redovisning 1'!C73="Kvinna",1,0)</f>
        <v>0</v>
      </c>
      <c r="B36" s="117">
        <f>IF('Redovisning 1'!C73="Man",1,0)</f>
        <v>0</v>
      </c>
      <c r="C36" s="117">
        <f>A36*'Redovisning 1'!AC73</f>
        <v>0</v>
      </c>
      <c r="D36" s="117">
        <f>B36*'Redovisning 1'!AC73</f>
        <v>0</v>
      </c>
      <c r="E36" s="117">
        <f>IF('Redovisning 1'!B73&gt;2018,1,0)</f>
        <v>0</v>
      </c>
      <c r="F36" s="117">
        <f>IF(AND('Redovisning 1'!B73&gt;2010,'Redovisning 1'!B73&lt;2019),1,0)</f>
        <v>0</v>
      </c>
      <c r="G36" s="117">
        <f>IF(AND('Redovisning 1'!B73&gt;2005,'Redovisning 1'!B73&lt;2011),1,0)</f>
        <v>0</v>
      </c>
      <c r="H36" s="117">
        <f>IF(AND('Redovisning 1'!B73&gt;1997,'Redovisning 1'!B73&lt;2006),1,0)</f>
        <v>0</v>
      </c>
      <c r="I36" s="117">
        <f>E36*'Redovisning 1'!AC73</f>
        <v>0</v>
      </c>
      <c r="J36" s="117">
        <f>F36*'Redovisning 1'!AC73</f>
        <v>0</v>
      </c>
      <c r="K36" s="117">
        <f>G36*'Redovisning 1'!AC73</f>
        <v>0</v>
      </c>
      <c r="L36" s="135">
        <f>H36*'Redovisning 1'!AC73</f>
        <v>0</v>
      </c>
      <c r="M36" s="152"/>
      <c r="N36" s="1"/>
    </row>
    <row r="37" spans="1:14" x14ac:dyDescent="0.35">
      <c r="A37" s="134">
        <f>IF('Redovisning 1'!C74="Kvinna",1,0)</f>
        <v>0</v>
      </c>
      <c r="B37" s="117">
        <f>IF('Redovisning 1'!C74="Man",1,0)</f>
        <v>0</v>
      </c>
      <c r="C37" s="117">
        <f>A37*'Redovisning 1'!AC74</f>
        <v>0</v>
      </c>
      <c r="D37" s="117">
        <f>B37*'Redovisning 1'!AC74</f>
        <v>0</v>
      </c>
      <c r="E37" s="117">
        <f>IF('Redovisning 1'!B74&gt;2018,1,0)</f>
        <v>0</v>
      </c>
      <c r="F37" s="117">
        <f>IF(AND('Redovisning 1'!B74&gt;2010,'Redovisning 1'!B74&lt;2019),1,0)</f>
        <v>0</v>
      </c>
      <c r="G37" s="117">
        <f>IF(AND('Redovisning 1'!B74&gt;2005,'Redovisning 1'!B74&lt;2011),1,0)</f>
        <v>0</v>
      </c>
      <c r="H37" s="117">
        <f>IF(AND('Redovisning 1'!B74&gt;1997,'Redovisning 1'!B74&lt;2006),1,0)</f>
        <v>0</v>
      </c>
      <c r="I37" s="117">
        <f>E37*'Redovisning 1'!AC74</f>
        <v>0</v>
      </c>
      <c r="J37" s="117">
        <f>F37*'Redovisning 1'!AC74</f>
        <v>0</v>
      </c>
      <c r="K37" s="117">
        <f>G37*'Redovisning 1'!AC74</f>
        <v>0</v>
      </c>
      <c r="L37" s="135">
        <f>H37*'Redovisning 1'!AC74</f>
        <v>0</v>
      </c>
      <c r="M37" s="152"/>
      <c r="N37" s="1"/>
    </row>
    <row r="38" spans="1:14" x14ac:dyDescent="0.35">
      <c r="A38" s="134">
        <f>IF('Redovisning 1'!C75="Kvinna",1,0)</f>
        <v>0</v>
      </c>
      <c r="B38" s="117">
        <f>IF('Redovisning 1'!C75="Man",1,0)</f>
        <v>0</v>
      </c>
      <c r="C38" s="117">
        <f>A38*'Redovisning 1'!AC75</f>
        <v>0</v>
      </c>
      <c r="D38" s="117">
        <f>B38*'Redovisning 1'!AC75</f>
        <v>0</v>
      </c>
      <c r="E38" s="117">
        <f>IF('Redovisning 1'!B75&gt;2018,1,0)</f>
        <v>0</v>
      </c>
      <c r="F38" s="117">
        <f>IF(AND('Redovisning 1'!B75&gt;2010,'Redovisning 1'!B75&lt;2019),1,0)</f>
        <v>0</v>
      </c>
      <c r="G38" s="117">
        <f>IF(AND('Redovisning 1'!B75&gt;2005,'Redovisning 1'!B75&lt;2011),1,0)</f>
        <v>0</v>
      </c>
      <c r="H38" s="117">
        <f>IF(AND('Redovisning 1'!B75&gt;1997,'Redovisning 1'!B75&lt;2006),1,0)</f>
        <v>0</v>
      </c>
      <c r="I38" s="117">
        <f>E38*'Redovisning 1'!AC75</f>
        <v>0</v>
      </c>
      <c r="J38" s="117">
        <f>F38*'Redovisning 1'!AC75</f>
        <v>0</v>
      </c>
      <c r="K38" s="117">
        <f>G38*'Redovisning 1'!AC75</f>
        <v>0</v>
      </c>
      <c r="L38" s="135">
        <f>H38*'Redovisning 1'!AC75</f>
        <v>0</v>
      </c>
      <c r="M38" s="152"/>
      <c r="N38" s="1"/>
    </row>
    <row r="39" spans="1:14" x14ac:dyDescent="0.35">
      <c r="A39" s="134">
        <f>IF('Redovisning 1'!C76="Kvinna",1,0)</f>
        <v>0</v>
      </c>
      <c r="B39" s="117">
        <f>IF('Redovisning 1'!C76="Man",1,0)</f>
        <v>0</v>
      </c>
      <c r="C39" s="117">
        <f>A39*'Redovisning 1'!AC76</f>
        <v>0</v>
      </c>
      <c r="D39" s="117">
        <f>B39*'Redovisning 1'!AC76</f>
        <v>0</v>
      </c>
      <c r="E39" s="117">
        <f>IF('Redovisning 1'!B76&gt;2018,1,0)</f>
        <v>0</v>
      </c>
      <c r="F39" s="117">
        <f>IF(AND('Redovisning 1'!B76&gt;2010,'Redovisning 1'!B76&lt;2019),1,0)</f>
        <v>0</v>
      </c>
      <c r="G39" s="117">
        <f>IF(AND('Redovisning 1'!B76&gt;2005,'Redovisning 1'!B76&lt;2011),1,0)</f>
        <v>0</v>
      </c>
      <c r="H39" s="117">
        <f>IF(AND('Redovisning 1'!B76&gt;1997,'Redovisning 1'!B76&lt;2006),1,0)</f>
        <v>0</v>
      </c>
      <c r="I39" s="117">
        <f>E39*'Redovisning 1'!AC76</f>
        <v>0</v>
      </c>
      <c r="J39" s="117">
        <f>F39*'Redovisning 1'!AC76</f>
        <v>0</v>
      </c>
      <c r="K39" s="117">
        <f>G39*'Redovisning 1'!AC76</f>
        <v>0</v>
      </c>
      <c r="L39" s="135">
        <f>H39*'Redovisning 1'!AC76</f>
        <v>0</v>
      </c>
      <c r="M39" s="152"/>
      <c r="N39" s="1"/>
    </row>
    <row r="40" spans="1:14" x14ac:dyDescent="0.35">
      <c r="A40" s="134">
        <f>IF('Redovisning 1'!C77="Kvinna",1,0)</f>
        <v>0</v>
      </c>
      <c r="B40" s="117">
        <f>IF('Redovisning 1'!C77="Man",1,0)</f>
        <v>0</v>
      </c>
      <c r="C40" s="117">
        <f>A40*'Redovisning 1'!AC77</f>
        <v>0</v>
      </c>
      <c r="D40" s="117">
        <f>B40*'Redovisning 1'!AC77</f>
        <v>0</v>
      </c>
      <c r="E40" s="117">
        <f>IF('Redovisning 1'!B77&gt;2018,1,0)</f>
        <v>0</v>
      </c>
      <c r="F40" s="117">
        <f>IF(AND('Redovisning 1'!B77&gt;2010,'Redovisning 1'!B77&lt;2019),1,0)</f>
        <v>0</v>
      </c>
      <c r="G40" s="117">
        <f>IF(AND('Redovisning 1'!B77&gt;2005,'Redovisning 1'!B77&lt;2011),1,0)</f>
        <v>0</v>
      </c>
      <c r="H40" s="117">
        <f>IF(AND('Redovisning 1'!B77&gt;1997,'Redovisning 1'!B77&lt;2006),1,0)</f>
        <v>0</v>
      </c>
      <c r="I40" s="117">
        <f>E40*'Redovisning 1'!AC77</f>
        <v>0</v>
      </c>
      <c r="J40" s="117">
        <f>F40*'Redovisning 1'!AC77</f>
        <v>0</v>
      </c>
      <c r="K40" s="117">
        <f>G40*'Redovisning 1'!AC77</f>
        <v>0</v>
      </c>
      <c r="L40" s="135">
        <f>H40*'Redovisning 1'!AC77</f>
        <v>0</v>
      </c>
      <c r="M40" s="152"/>
      <c r="N40" s="1"/>
    </row>
    <row r="41" spans="1:14" x14ac:dyDescent="0.35">
      <c r="A41" s="134">
        <f>IF('Redovisning 1'!C78="Kvinna",1,0)</f>
        <v>0</v>
      </c>
      <c r="B41" s="117">
        <f>IF('Redovisning 1'!C78="Man",1,0)</f>
        <v>0</v>
      </c>
      <c r="C41" s="117">
        <f>A41*'Redovisning 1'!AC78</f>
        <v>0</v>
      </c>
      <c r="D41" s="117">
        <f>B41*'Redovisning 1'!AC78</f>
        <v>0</v>
      </c>
      <c r="E41" s="117">
        <f>IF('Redovisning 1'!B78&gt;2018,1,0)</f>
        <v>0</v>
      </c>
      <c r="F41" s="117">
        <f>IF(AND('Redovisning 1'!B78&gt;2010,'Redovisning 1'!B78&lt;2019),1,0)</f>
        <v>0</v>
      </c>
      <c r="G41" s="117">
        <f>IF(AND('Redovisning 1'!B78&gt;2005,'Redovisning 1'!B78&lt;2011),1,0)</f>
        <v>0</v>
      </c>
      <c r="H41" s="117">
        <f>IF(AND('Redovisning 1'!B78&gt;1997,'Redovisning 1'!B78&lt;2006),1,0)</f>
        <v>0</v>
      </c>
      <c r="I41" s="117">
        <f>E41*'Redovisning 1'!AC78</f>
        <v>0</v>
      </c>
      <c r="J41" s="117">
        <f>F41*'Redovisning 1'!AC78</f>
        <v>0</v>
      </c>
      <c r="K41" s="117">
        <f>G41*'Redovisning 1'!AC78</f>
        <v>0</v>
      </c>
      <c r="L41" s="135">
        <f>H41*'Redovisning 1'!AC78</f>
        <v>0</v>
      </c>
      <c r="M41" s="152"/>
      <c r="N41" s="1"/>
    </row>
    <row r="42" spans="1:14" x14ac:dyDescent="0.35">
      <c r="A42" s="134">
        <f>IF('Redovisning 1'!C79="Kvinna",1,0)</f>
        <v>0</v>
      </c>
      <c r="B42" s="117">
        <f>IF('Redovisning 1'!C79="Man",1,0)</f>
        <v>0</v>
      </c>
      <c r="C42" s="117">
        <f>A42*'Redovisning 1'!AC79</f>
        <v>0</v>
      </c>
      <c r="D42" s="117">
        <f>B42*'Redovisning 1'!AC79</f>
        <v>0</v>
      </c>
      <c r="E42" s="117">
        <f>IF('Redovisning 1'!B79&gt;2018,1,0)</f>
        <v>0</v>
      </c>
      <c r="F42" s="117">
        <f>IF(AND('Redovisning 1'!B79&gt;2010,'Redovisning 1'!B79&lt;2019),1,0)</f>
        <v>0</v>
      </c>
      <c r="G42" s="117">
        <f>IF(AND('Redovisning 1'!B79&gt;2005,'Redovisning 1'!B79&lt;2011),1,0)</f>
        <v>0</v>
      </c>
      <c r="H42" s="117">
        <f>IF(AND('Redovisning 1'!B79&gt;1997,'Redovisning 1'!B79&lt;2006),1,0)</f>
        <v>0</v>
      </c>
      <c r="I42" s="117">
        <f>E42*'Redovisning 1'!AC79</f>
        <v>0</v>
      </c>
      <c r="J42" s="117">
        <f>F42*'Redovisning 1'!AC79</f>
        <v>0</v>
      </c>
      <c r="K42" s="117">
        <f>G42*'Redovisning 1'!AC79</f>
        <v>0</v>
      </c>
      <c r="L42" s="135">
        <f>H42*'Redovisning 1'!AC79</f>
        <v>0</v>
      </c>
      <c r="M42" s="152"/>
      <c r="N42" s="1"/>
    </row>
    <row r="43" spans="1:14" x14ac:dyDescent="0.35">
      <c r="A43" s="134">
        <f>IF('Redovisning 1'!C80="Kvinna",1,0)</f>
        <v>0</v>
      </c>
      <c r="B43" s="117">
        <f>IF('Redovisning 1'!C80="Man",1,0)</f>
        <v>0</v>
      </c>
      <c r="C43" s="117">
        <f>A43*'Redovisning 1'!AC80</f>
        <v>0</v>
      </c>
      <c r="D43" s="117">
        <f>B43*'Redovisning 1'!AC80</f>
        <v>0</v>
      </c>
      <c r="E43" s="117">
        <f>IF('Redovisning 1'!B80&gt;2018,1,0)</f>
        <v>0</v>
      </c>
      <c r="F43" s="117">
        <f>IF(AND('Redovisning 1'!B80&gt;2010,'Redovisning 1'!B80&lt;2019),1,0)</f>
        <v>0</v>
      </c>
      <c r="G43" s="117">
        <f>IF(AND('Redovisning 1'!B80&gt;2005,'Redovisning 1'!B80&lt;2011),1,0)</f>
        <v>0</v>
      </c>
      <c r="H43" s="117">
        <f>IF(AND('Redovisning 1'!B80&gt;1997,'Redovisning 1'!B80&lt;2006),1,0)</f>
        <v>0</v>
      </c>
      <c r="I43" s="117">
        <f>E43*'Redovisning 1'!AC80</f>
        <v>0</v>
      </c>
      <c r="J43" s="117">
        <f>F43*'Redovisning 1'!AC80</f>
        <v>0</v>
      </c>
      <c r="K43" s="117">
        <f>G43*'Redovisning 1'!AC80</f>
        <v>0</v>
      </c>
      <c r="L43" s="135">
        <f>H43*'Redovisning 1'!AC80</f>
        <v>0</v>
      </c>
      <c r="M43" s="152"/>
      <c r="N43" s="1"/>
    </row>
    <row r="44" spans="1:14" x14ac:dyDescent="0.35">
      <c r="A44" s="134">
        <f>IF('Redovisning 1'!C81="Kvinna",1,0)</f>
        <v>0</v>
      </c>
      <c r="B44" s="117">
        <f>IF('Redovisning 1'!C81="Man",1,0)</f>
        <v>0</v>
      </c>
      <c r="C44" s="117">
        <f>A44*'Redovisning 1'!AC81</f>
        <v>0</v>
      </c>
      <c r="D44" s="117">
        <f>B44*'Redovisning 1'!AC81</f>
        <v>0</v>
      </c>
      <c r="E44" s="117">
        <f>IF('Redovisning 1'!B81&gt;2018,1,0)</f>
        <v>0</v>
      </c>
      <c r="F44" s="117">
        <f>IF(AND('Redovisning 1'!B81&gt;2010,'Redovisning 1'!B81&lt;2019),1,0)</f>
        <v>0</v>
      </c>
      <c r="G44" s="117">
        <f>IF(AND('Redovisning 1'!B81&gt;2005,'Redovisning 1'!B81&lt;2011),1,0)</f>
        <v>0</v>
      </c>
      <c r="H44" s="117">
        <f>IF(AND('Redovisning 1'!B81&gt;1997,'Redovisning 1'!B81&lt;2006),1,0)</f>
        <v>0</v>
      </c>
      <c r="I44" s="117">
        <f>E44*'Redovisning 1'!AC81</f>
        <v>0</v>
      </c>
      <c r="J44" s="117">
        <f>F44*'Redovisning 1'!AC81</f>
        <v>0</v>
      </c>
      <c r="K44" s="117">
        <f>G44*'Redovisning 1'!AC81</f>
        <v>0</v>
      </c>
      <c r="L44" s="135">
        <f>H44*'Redovisning 1'!AC81</f>
        <v>0</v>
      </c>
      <c r="M44" s="152"/>
      <c r="N44" s="1"/>
    </row>
    <row r="45" spans="1:14" x14ac:dyDescent="0.35">
      <c r="A45" s="134">
        <f>IF('Redovisning 1'!C82="Kvinna",1,0)</f>
        <v>0</v>
      </c>
      <c r="B45" s="117">
        <f>IF('Redovisning 1'!C82="Man",1,0)</f>
        <v>0</v>
      </c>
      <c r="C45" s="117">
        <f>A45*'Redovisning 1'!AC82</f>
        <v>0</v>
      </c>
      <c r="D45" s="117">
        <f>B45*'Redovisning 1'!AC82</f>
        <v>0</v>
      </c>
      <c r="E45" s="117">
        <f>IF('Redovisning 1'!B82&gt;2018,1,0)</f>
        <v>0</v>
      </c>
      <c r="F45" s="117">
        <f>IF(AND('Redovisning 1'!B82&gt;2010,'Redovisning 1'!B82&lt;2019),1,0)</f>
        <v>0</v>
      </c>
      <c r="G45" s="117">
        <f>IF(AND('Redovisning 1'!B82&gt;2005,'Redovisning 1'!B82&lt;2011),1,0)</f>
        <v>0</v>
      </c>
      <c r="H45" s="117">
        <f>IF(AND('Redovisning 1'!B82&gt;1997,'Redovisning 1'!B82&lt;2006),1,0)</f>
        <v>0</v>
      </c>
      <c r="I45" s="117">
        <f>E45*'Redovisning 1'!AC82</f>
        <v>0</v>
      </c>
      <c r="J45" s="117">
        <f>F45*'Redovisning 1'!AC82</f>
        <v>0</v>
      </c>
      <c r="K45" s="117">
        <f>G45*'Redovisning 1'!AC82</f>
        <v>0</v>
      </c>
      <c r="L45" s="135">
        <f>H45*'Redovisning 1'!AC82</f>
        <v>0</v>
      </c>
      <c r="M45" s="152"/>
      <c r="N45" s="1"/>
    </row>
    <row r="46" spans="1:14" x14ac:dyDescent="0.35">
      <c r="A46" s="134">
        <f>IF('Redovisning 1'!C83="Kvinna",1,0)</f>
        <v>0</v>
      </c>
      <c r="B46" s="117">
        <f>IF('Redovisning 1'!C83="Man",1,0)</f>
        <v>0</v>
      </c>
      <c r="C46" s="117">
        <f>A46*'Redovisning 1'!AC83</f>
        <v>0</v>
      </c>
      <c r="D46" s="117">
        <f>B46*'Redovisning 1'!AC83</f>
        <v>0</v>
      </c>
      <c r="E46" s="117">
        <f>IF('Redovisning 1'!B83&gt;2018,1,0)</f>
        <v>0</v>
      </c>
      <c r="F46" s="117">
        <f>IF(AND('Redovisning 1'!B83&gt;2010,'Redovisning 1'!B83&lt;2019),1,0)</f>
        <v>0</v>
      </c>
      <c r="G46" s="117">
        <f>IF(AND('Redovisning 1'!B83&gt;2005,'Redovisning 1'!B83&lt;2011),1,0)</f>
        <v>0</v>
      </c>
      <c r="H46" s="117">
        <f>IF(AND('Redovisning 1'!B83&gt;1997,'Redovisning 1'!B83&lt;2006),1,0)</f>
        <v>0</v>
      </c>
      <c r="I46" s="117">
        <f>E46*'Redovisning 1'!AC83</f>
        <v>0</v>
      </c>
      <c r="J46" s="117">
        <f>F46*'Redovisning 1'!AC83</f>
        <v>0</v>
      </c>
      <c r="K46" s="117">
        <f>G46*'Redovisning 1'!AC83</f>
        <v>0</v>
      </c>
      <c r="L46" s="135">
        <f>H46*'Redovisning 1'!AC83</f>
        <v>0</v>
      </c>
      <c r="M46" s="152"/>
      <c r="N46" s="1"/>
    </row>
    <row r="47" spans="1:14" x14ac:dyDescent="0.35">
      <c r="A47" s="134">
        <f>IF('Redovisning 1'!C84="Kvinna",1,0)</f>
        <v>0</v>
      </c>
      <c r="B47" s="117">
        <f>IF('Redovisning 1'!C84="Man",1,0)</f>
        <v>0</v>
      </c>
      <c r="C47" s="117">
        <f>A47*'Redovisning 1'!AC84</f>
        <v>0</v>
      </c>
      <c r="D47" s="117">
        <f>B47*'Redovisning 1'!AC84</f>
        <v>0</v>
      </c>
      <c r="E47" s="117">
        <f>IF('Redovisning 1'!B84&gt;2018,1,0)</f>
        <v>0</v>
      </c>
      <c r="F47" s="117">
        <f>IF(AND('Redovisning 1'!B84&gt;2010,'Redovisning 1'!B84&lt;2019),1,0)</f>
        <v>0</v>
      </c>
      <c r="G47" s="117">
        <f>IF(AND('Redovisning 1'!B84&gt;2005,'Redovisning 1'!B84&lt;2011),1,0)</f>
        <v>0</v>
      </c>
      <c r="H47" s="117">
        <f>IF(AND('Redovisning 1'!B84&gt;1997,'Redovisning 1'!B84&lt;2006),1,0)</f>
        <v>0</v>
      </c>
      <c r="I47" s="117">
        <f>E47*'Redovisning 1'!AC84</f>
        <v>0</v>
      </c>
      <c r="J47" s="117">
        <f>F47*'Redovisning 1'!AC84</f>
        <v>0</v>
      </c>
      <c r="K47" s="117">
        <f>G47*'Redovisning 1'!AC84</f>
        <v>0</v>
      </c>
      <c r="L47" s="135">
        <f>H47*'Redovisning 1'!AC84</f>
        <v>0</v>
      </c>
      <c r="M47" s="152"/>
      <c r="N47" s="1"/>
    </row>
    <row r="48" spans="1:14" x14ac:dyDescent="0.35">
      <c r="A48" s="134">
        <f>IF('Redovisning 1'!C85="Kvinna",1,0)</f>
        <v>0</v>
      </c>
      <c r="B48" s="117">
        <f>IF('Redovisning 1'!C85="Man",1,0)</f>
        <v>0</v>
      </c>
      <c r="C48" s="117">
        <f>A48*'Redovisning 1'!AC85</f>
        <v>0</v>
      </c>
      <c r="D48" s="117">
        <f>B48*'Redovisning 1'!AC85</f>
        <v>0</v>
      </c>
      <c r="E48" s="117">
        <f>IF('Redovisning 1'!B85&gt;2018,1,0)</f>
        <v>0</v>
      </c>
      <c r="F48" s="117">
        <f>IF(AND('Redovisning 1'!B85&gt;2010,'Redovisning 1'!B85&lt;2019),1,0)</f>
        <v>0</v>
      </c>
      <c r="G48" s="117">
        <f>IF(AND('Redovisning 1'!B85&gt;2005,'Redovisning 1'!B85&lt;2011),1,0)</f>
        <v>0</v>
      </c>
      <c r="H48" s="117">
        <f>IF(AND('Redovisning 1'!B85&gt;1997,'Redovisning 1'!B85&lt;2006),1,0)</f>
        <v>0</v>
      </c>
      <c r="I48" s="117">
        <f>E48*'Redovisning 1'!AC85</f>
        <v>0</v>
      </c>
      <c r="J48" s="117">
        <f>F48*'Redovisning 1'!AC85</f>
        <v>0</v>
      </c>
      <c r="K48" s="117">
        <f>G48*'Redovisning 1'!AC85</f>
        <v>0</v>
      </c>
      <c r="L48" s="135">
        <f>H48*'Redovisning 1'!AC85</f>
        <v>0</v>
      </c>
      <c r="M48" s="152"/>
      <c r="N48" s="1"/>
    </row>
    <row r="49" spans="1:14" x14ac:dyDescent="0.35">
      <c r="A49" s="134">
        <f>IF('Redovisning 1'!C86="Kvinna",1,0)</f>
        <v>0</v>
      </c>
      <c r="B49" s="117">
        <f>IF('Redovisning 1'!C86="Man",1,0)</f>
        <v>0</v>
      </c>
      <c r="C49" s="117">
        <f>A49*'Redovisning 1'!AC86</f>
        <v>0</v>
      </c>
      <c r="D49" s="117">
        <f>B49*'Redovisning 1'!AC86</f>
        <v>0</v>
      </c>
      <c r="E49" s="117">
        <f>IF('Redovisning 1'!B86&gt;2018,1,0)</f>
        <v>0</v>
      </c>
      <c r="F49" s="117">
        <f>IF(AND('Redovisning 1'!B86&gt;2010,'Redovisning 1'!B86&lt;2019),1,0)</f>
        <v>0</v>
      </c>
      <c r="G49" s="117">
        <f>IF(AND('Redovisning 1'!B86&gt;2005,'Redovisning 1'!B86&lt;2011),1,0)</f>
        <v>0</v>
      </c>
      <c r="H49" s="117">
        <f>IF(AND('Redovisning 1'!B86&gt;1997,'Redovisning 1'!B86&lt;2006),1,0)</f>
        <v>0</v>
      </c>
      <c r="I49" s="117">
        <f>E49*'Redovisning 1'!AC86</f>
        <v>0</v>
      </c>
      <c r="J49" s="117">
        <f>F49*'Redovisning 1'!AC86</f>
        <v>0</v>
      </c>
      <c r="K49" s="117">
        <f>G49*'Redovisning 1'!AC86</f>
        <v>0</v>
      </c>
      <c r="L49" s="135">
        <f>H49*'Redovisning 1'!AC86</f>
        <v>0</v>
      </c>
      <c r="M49" s="152"/>
      <c r="N49" s="1"/>
    </row>
    <row r="50" spans="1:14" x14ac:dyDescent="0.35">
      <c r="A50" s="134">
        <f>IF('Redovisning 1'!C87="Kvinna",1,0)</f>
        <v>0</v>
      </c>
      <c r="B50" s="117">
        <f>IF('Redovisning 1'!C87="Man",1,0)</f>
        <v>0</v>
      </c>
      <c r="C50" s="117">
        <f>A50*'Redovisning 1'!AC87</f>
        <v>0</v>
      </c>
      <c r="D50" s="117">
        <f>B50*'Redovisning 1'!AC87</f>
        <v>0</v>
      </c>
      <c r="E50" s="117">
        <f>IF('Redovisning 1'!B87&gt;2018,1,0)</f>
        <v>0</v>
      </c>
      <c r="F50" s="117">
        <f>IF(AND('Redovisning 1'!B87&gt;2010,'Redovisning 1'!B87&lt;2019),1,0)</f>
        <v>0</v>
      </c>
      <c r="G50" s="117">
        <f>IF(AND('Redovisning 1'!B87&gt;2005,'Redovisning 1'!B87&lt;2011),1,0)</f>
        <v>0</v>
      </c>
      <c r="H50" s="117">
        <f>IF(AND('Redovisning 1'!B87&gt;1997,'Redovisning 1'!B87&lt;2006),1,0)</f>
        <v>0</v>
      </c>
      <c r="I50" s="117">
        <f>E50*'Redovisning 1'!AC87</f>
        <v>0</v>
      </c>
      <c r="J50" s="117">
        <f>F50*'Redovisning 1'!AC87</f>
        <v>0</v>
      </c>
      <c r="K50" s="117">
        <f>G50*'Redovisning 1'!AC87</f>
        <v>0</v>
      </c>
      <c r="L50" s="135">
        <f>H50*'Redovisning 1'!AC87</f>
        <v>0</v>
      </c>
      <c r="M50" s="152"/>
      <c r="N50" s="1"/>
    </row>
    <row r="51" spans="1:14" x14ac:dyDescent="0.35">
      <c r="A51" s="134">
        <f>IF('Redovisning 1'!C88="Kvinna",1,0)</f>
        <v>0</v>
      </c>
      <c r="B51" s="117">
        <f>IF('Redovisning 1'!C88="Man",1,0)</f>
        <v>0</v>
      </c>
      <c r="C51" s="117">
        <f>A51*'Redovisning 1'!AC88</f>
        <v>0</v>
      </c>
      <c r="D51" s="117">
        <f>B51*'Redovisning 1'!AC88</f>
        <v>0</v>
      </c>
      <c r="E51" s="117">
        <f>IF('Redovisning 1'!B88&gt;2018,1,0)</f>
        <v>0</v>
      </c>
      <c r="F51" s="117">
        <f>IF(AND('Redovisning 1'!B88&gt;2010,'Redovisning 1'!B88&lt;2019),1,0)</f>
        <v>0</v>
      </c>
      <c r="G51" s="117">
        <f>IF(AND('Redovisning 1'!B88&gt;2005,'Redovisning 1'!B88&lt;2011),1,0)</f>
        <v>0</v>
      </c>
      <c r="H51" s="117">
        <f>IF(AND('Redovisning 1'!B88&gt;1997,'Redovisning 1'!B88&lt;2006),1,0)</f>
        <v>0</v>
      </c>
      <c r="I51" s="117">
        <f>E51*'Redovisning 1'!AC88</f>
        <v>0</v>
      </c>
      <c r="J51" s="117">
        <f>F51*'Redovisning 1'!AC88</f>
        <v>0</v>
      </c>
      <c r="K51" s="117">
        <f>G51*'Redovisning 1'!AC88</f>
        <v>0</v>
      </c>
      <c r="L51" s="135">
        <f>H51*'Redovisning 1'!AC88</f>
        <v>0</v>
      </c>
      <c r="M51" s="152"/>
      <c r="N51" s="1"/>
    </row>
    <row r="52" spans="1:14" x14ac:dyDescent="0.35">
      <c r="A52" s="134">
        <f>IF('Redovisning 1'!C89="Kvinna",1,0)</f>
        <v>0</v>
      </c>
      <c r="B52" s="117">
        <f>IF('Redovisning 1'!C89="Man",1,0)</f>
        <v>0</v>
      </c>
      <c r="C52" s="117">
        <f>A52*'Redovisning 1'!AC89</f>
        <v>0</v>
      </c>
      <c r="D52" s="117">
        <f>B52*'Redovisning 1'!AC89</f>
        <v>0</v>
      </c>
      <c r="E52" s="117">
        <f>IF('Redovisning 1'!B89&gt;2018,1,0)</f>
        <v>0</v>
      </c>
      <c r="F52" s="117">
        <f>IF(AND('Redovisning 1'!B89&gt;2010,'Redovisning 1'!B89&lt;2019),1,0)</f>
        <v>0</v>
      </c>
      <c r="G52" s="117">
        <f>IF(AND('Redovisning 1'!B89&gt;2005,'Redovisning 1'!B89&lt;2011),1,0)</f>
        <v>0</v>
      </c>
      <c r="H52" s="117">
        <f>IF(AND('Redovisning 1'!B89&gt;1997,'Redovisning 1'!B89&lt;2006),1,0)</f>
        <v>0</v>
      </c>
      <c r="I52" s="117">
        <f>E52*'Redovisning 1'!AC89</f>
        <v>0</v>
      </c>
      <c r="J52" s="117">
        <f>F52*'Redovisning 1'!AC89</f>
        <v>0</v>
      </c>
      <c r="K52" s="117">
        <f>G52*'Redovisning 1'!AC89</f>
        <v>0</v>
      </c>
      <c r="L52" s="135">
        <f>H52*'Redovisning 1'!AC89</f>
        <v>0</v>
      </c>
      <c r="M52" s="152"/>
      <c r="N52" s="1"/>
    </row>
    <row r="53" spans="1:14" x14ac:dyDescent="0.35">
      <c r="A53" s="134">
        <f>IF('Redovisning 1'!C90="Kvinna",1,0)</f>
        <v>0</v>
      </c>
      <c r="B53" s="117">
        <f>IF('Redovisning 1'!C90="Man",1,0)</f>
        <v>0</v>
      </c>
      <c r="C53" s="117">
        <f>A53*'Redovisning 1'!AC90</f>
        <v>0</v>
      </c>
      <c r="D53" s="117">
        <f>B53*'Redovisning 1'!AC90</f>
        <v>0</v>
      </c>
      <c r="E53" s="117">
        <f>IF('Redovisning 1'!B90&gt;2018,1,0)</f>
        <v>0</v>
      </c>
      <c r="F53" s="117">
        <f>IF(AND('Redovisning 1'!B90&gt;2010,'Redovisning 1'!B90&lt;2019),1,0)</f>
        <v>0</v>
      </c>
      <c r="G53" s="117">
        <f>IF(AND('Redovisning 1'!B90&gt;2005,'Redovisning 1'!B90&lt;2011),1,0)</f>
        <v>0</v>
      </c>
      <c r="H53" s="117">
        <f>IF(AND('Redovisning 1'!B90&gt;1997,'Redovisning 1'!B90&lt;2006),1,0)</f>
        <v>0</v>
      </c>
      <c r="I53" s="117">
        <f>E53*'Redovisning 1'!AC90</f>
        <v>0</v>
      </c>
      <c r="J53" s="117">
        <f>F53*'Redovisning 1'!AC90</f>
        <v>0</v>
      </c>
      <c r="K53" s="117">
        <f>G53*'Redovisning 1'!AC90</f>
        <v>0</v>
      </c>
      <c r="L53" s="135">
        <f>H53*'Redovisning 1'!AC90</f>
        <v>0</v>
      </c>
      <c r="M53" s="152"/>
      <c r="N53" s="1"/>
    </row>
    <row r="54" spans="1:14" x14ac:dyDescent="0.35">
      <c r="A54" s="134">
        <f>IF('Redovisning 1'!C91="Kvinna",1,0)</f>
        <v>0</v>
      </c>
      <c r="B54" s="117">
        <f>IF('Redovisning 1'!C91="Man",1,0)</f>
        <v>0</v>
      </c>
      <c r="C54" s="117">
        <f>A54*'Redovisning 1'!AC91</f>
        <v>0</v>
      </c>
      <c r="D54" s="117">
        <f>B54*'Redovisning 1'!AC91</f>
        <v>0</v>
      </c>
      <c r="E54" s="117">
        <f>IF('Redovisning 1'!B91&gt;2018,1,0)</f>
        <v>0</v>
      </c>
      <c r="F54" s="117">
        <f>IF(AND('Redovisning 1'!B91&gt;2010,'Redovisning 1'!B91&lt;2019),1,0)</f>
        <v>0</v>
      </c>
      <c r="G54" s="117">
        <f>IF(AND('Redovisning 1'!B91&gt;2005,'Redovisning 1'!B91&lt;2011),1,0)</f>
        <v>0</v>
      </c>
      <c r="H54" s="117">
        <f>IF(AND('Redovisning 1'!B91&gt;1997,'Redovisning 1'!B91&lt;2006),1,0)</f>
        <v>0</v>
      </c>
      <c r="I54" s="117">
        <f>E54*'Redovisning 1'!AC91</f>
        <v>0</v>
      </c>
      <c r="J54" s="117">
        <f>F54*'Redovisning 1'!AC91</f>
        <v>0</v>
      </c>
      <c r="K54" s="117">
        <f>G54*'Redovisning 1'!AC91</f>
        <v>0</v>
      </c>
      <c r="L54" s="135">
        <f>H54*'Redovisning 1'!AC91</f>
        <v>0</v>
      </c>
      <c r="M54" s="152"/>
      <c r="N54" s="1"/>
    </row>
    <row r="55" spans="1:14" x14ac:dyDescent="0.35">
      <c r="A55" s="134">
        <f>IF('Redovisning 1'!C92="Kvinna",1,0)</f>
        <v>0</v>
      </c>
      <c r="B55" s="117">
        <f>IF('Redovisning 1'!C92="Man",1,0)</f>
        <v>0</v>
      </c>
      <c r="C55" s="117">
        <f>A55*'Redovisning 1'!AC92</f>
        <v>0</v>
      </c>
      <c r="D55" s="117">
        <f>B55*'Redovisning 1'!AC92</f>
        <v>0</v>
      </c>
      <c r="E55" s="117">
        <f>IF('Redovisning 1'!B92&gt;2018,1,0)</f>
        <v>0</v>
      </c>
      <c r="F55" s="117">
        <f>IF(AND('Redovisning 1'!B92&gt;2010,'Redovisning 1'!B92&lt;2019),1,0)</f>
        <v>0</v>
      </c>
      <c r="G55" s="117">
        <f>IF(AND('Redovisning 1'!B92&gt;2005,'Redovisning 1'!B92&lt;2011),1,0)</f>
        <v>0</v>
      </c>
      <c r="H55" s="117">
        <f>IF(AND('Redovisning 1'!B92&gt;1997,'Redovisning 1'!B92&lt;2006),1,0)</f>
        <v>0</v>
      </c>
      <c r="I55" s="117">
        <f>E55*'Redovisning 1'!AC92</f>
        <v>0</v>
      </c>
      <c r="J55" s="117">
        <f>F55*'Redovisning 1'!AC92</f>
        <v>0</v>
      </c>
      <c r="K55" s="117">
        <f>G55*'Redovisning 1'!AC92</f>
        <v>0</v>
      </c>
      <c r="L55" s="135">
        <f>H55*'Redovisning 1'!AC92</f>
        <v>0</v>
      </c>
      <c r="M55" s="152"/>
      <c r="N55" s="1"/>
    </row>
    <row r="56" spans="1:14" x14ac:dyDescent="0.35">
      <c r="A56" s="134">
        <f>IF('Redovisning 1'!C93="Kvinna",1,0)</f>
        <v>0</v>
      </c>
      <c r="B56" s="117">
        <f>IF('Redovisning 1'!C93="Man",1,0)</f>
        <v>0</v>
      </c>
      <c r="C56" s="117">
        <f>A56*'Redovisning 1'!AC93</f>
        <v>0</v>
      </c>
      <c r="D56" s="117">
        <f>B56*'Redovisning 1'!AC93</f>
        <v>0</v>
      </c>
      <c r="E56" s="117">
        <f>IF('Redovisning 1'!B93&gt;2018,1,0)</f>
        <v>0</v>
      </c>
      <c r="F56" s="117">
        <f>IF(AND('Redovisning 1'!B93&gt;2010,'Redovisning 1'!B93&lt;2019),1,0)</f>
        <v>0</v>
      </c>
      <c r="G56" s="117">
        <f>IF(AND('Redovisning 1'!B93&gt;2005,'Redovisning 1'!B93&lt;2011),1,0)</f>
        <v>0</v>
      </c>
      <c r="H56" s="117">
        <f>IF(AND('Redovisning 1'!B93&gt;1997,'Redovisning 1'!B93&lt;2006),1,0)</f>
        <v>0</v>
      </c>
      <c r="I56" s="117">
        <f>E56*'Redovisning 1'!AC93</f>
        <v>0</v>
      </c>
      <c r="J56" s="117">
        <f>F56*'Redovisning 1'!AC93</f>
        <v>0</v>
      </c>
      <c r="K56" s="117">
        <f>G56*'Redovisning 1'!AC93</f>
        <v>0</v>
      </c>
      <c r="L56" s="135">
        <f>H56*'Redovisning 1'!AC93</f>
        <v>0</v>
      </c>
      <c r="M56" s="152"/>
      <c r="N56" s="1"/>
    </row>
    <row r="57" spans="1:14" x14ac:dyDescent="0.35">
      <c r="A57" s="134">
        <f>IF('Redovisning 1'!C94="Kvinna",1,0)</f>
        <v>0</v>
      </c>
      <c r="B57" s="117">
        <f>IF('Redovisning 1'!C94="Man",1,0)</f>
        <v>0</v>
      </c>
      <c r="C57" s="117">
        <f>A57*'Redovisning 1'!AC94</f>
        <v>0</v>
      </c>
      <c r="D57" s="117">
        <f>B57*'Redovisning 1'!AC94</f>
        <v>0</v>
      </c>
      <c r="E57" s="117">
        <f>IF('Redovisning 1'!B94&gt;2018,1,0)</f>
        <v>0</v>
      </c>
      <c r="F57" s="117">
        <f>IF(AND('Redovisning 1'!B94&gt;2010,'Redovisning 1'!B94&lt;2019),1,0)</f>
        <v>0</v>
      </c>
      <c r="G57" s="117">
        <f>IF(AND('Redovisning 1'!B94&gt;2005,'Redovisning 1'!B94&lt;2011),1,0)</f>
        <v>0</v>
      </c>
      <c r="H57" s="117">
        <f>IF(AND('Redovisning 1'!B94&gt;1997,'Redovisning 1'!B94&lt;2006),1,0)</f>
        <v>0</v>
      </c>
      <c r="I57" s="117">
        <f>E57*'Redovisning 1'!AC94</f>
        <v>0</v>
      </c>
      <c r="J57" s="117">
        <f>F57*'Redovisning 1'!AC94</f>
        <v>0</v>
      </c>
      <c r="K57" s="117">
        <f>G57*'Redovisning 1'!AC94</f>
        <v>0</v>
      </c>
      <c r="L57" s="135">
        <f>H57*'Redovisning 1'!AC94</f>
        <v>0</v>
      </c>
      <c r="M57" s="152"/>
      <c r="N57" s="1"/>
    </row>
    <row r="58" spans="1:14" x14ac:dyDescent="0.35">
      <c r="A58" s="134">
        <f>IF('Redovisning 1'!C95="Kvinna",1,0)</f>
        <v>0</v>
      </c>
      <c r="B58" s="117">
        <f>IF('Redovisning 1'!C95="Man",1,0)</f>
        <v>0</v>
      </c>
      <c r="C58" s="117">
        <f>A58*'Redovisning 1'!AC95</f>
        <v>0</v>
      </c>
      <c r="D58" s="117">
        <f>B58*'Redovisning 1'!AC95</f>
        <v>0</v>
      </c>
      <c r="E58" s="117">
        <f>IF('Redovisning 1'!B95&gt;2018,1,0)</f>
        <v>0</v>
      </c>
      <c r="F58" s="117">
        <f>IF(AND('Redovisning 1'!B95&gt;2010,'Redovisning 1'!B95&lt;2019),1,0)</f>
        <v>0</v>
      </c>
      <c r="G58" s="117">
        <f>IF(AND('Redovisning 1'!B95&gt;2005,'Redovisning 1'!B95&lt;2011),1,0)</f>
        <v>0</v>
      </c>
      <c r="H58" s="117">
        <f>IF(AND('Redovisning 1'!B95&gt;1997,'Redovisning 1'!B95&lt;2006),1,0)</f>
        <v>0</v>
      </c>
      <c r="I58" s="117">
        <f>E58*'Redovisning 1'!AC95</f>
        <v>0</v>
      </c>
      <c r="J58" s="117">
        <f>F58*'Redovisning 1'!AC95</f>
        <v>0</v>
      </c>
      <c r="K58" s="117">
        <f>G58*'Redovisning 1'!AC95</f>
        <v>0</v>
      </c>
      <c r="L58" s="135">
        <f>H58*'Redovisning 1'!AC95</f>
        <v>0</v>
      </c>
      <c r="M58" s="152"/>
      <c r="N58" s="1"/>
    </row>
    <row r="59" spans="1:14" x14ac:dyDescent="0.35">
      <c r="A59" s="134">
        <f>IF('Redovisning 1'!C96="Kvinna",1,0)</f>
        <v>0</v>
      </c>
      <c r="B59" s="117">
        <f>IF('Redovisning 1'!C96="Man",1,0)</f>
        <v>0</v>
      </c>
      <c r="C59" s="117">
        <f>A59*'Redovisning 1'!AC96</f>
        <v>0</v>
      </c>
      <c r="D59" s="117">
        <f>B59*'Redovisning 1'!AC96</f>
        <v>0</v>
      </c>
      <c r="E59" s="117">
        <f>IF('Redovisning 1'!B96&gt;2018,1,0)</f>
        <v>0</v>
      </c>
      <c r="F59" s="117">
        <f>IF(AND('Redovisning 1'!B96&gt;2010,'Redovisning 1'!B96&lt;2019),1,0)</f>
        <v>0</v>
      </c>
      <c r="G59" s="117">
        <f>IF(AND('Redovisning 1'!B96&gt;2005,'Redovisning 1'!B96&lt;2011),1,0)</f>
        <v>0</v>
      </c>
      <c r="H59" s="117">
        <f>IF(AND('Redovisning 1'!B96&gt;1997,'Redovisning 1'!B96&lt;2006),1,0)</f>
        <v>0</v>
      </c>
      <c r="I59" s="117">
        <f>E59*'Redovisning 1'!AC96</f>
        <v>0</v>
      </c>
      <c r="J59" s="117">
        <f>F59*'Redovisning 1'!AC96</f>
        <v>0</v>
      </c>
      <c r="K59" s="117">
        <f>G59*'Redovisning 1'!AC96</f>
        <v>0</v>
      </c>
      <c r="L59" s="135">
        <f>H59*'Redovisning 1'!AC96</f>
        <v>0</v>
      </c>
      <c r="M59" s="152"/>
      <c r="N59" s="1"/>
    </row>
    <row r="60" spans="1:14" x14ac:dyDescent="0.35">
      <c r="A60" s="136">
        <f t="shared" ref="A60:L60" si="0">SUM(A5:A59)</f>
        <v>3</v>
      </c>
      <c r="B60" s="137">
        <f t="shared" si="0"/>
        <v>1</v>
      </c>
      <c r="C60" s="137">
        <f t="shared" si="0"/>
        <v>9</v>
      </c>
      <c r="D60" s="137">
        <f t="shared" si="0"/>
        <v>4</v>
      </c>
      <c r="E60" s="137">
        <f t="shared" si="0"/>
        <v>1</v>
      </c>
      <c r="F60" s="137">
        <f t="shared" si="0"/>
        <v>1</v>
      </c>
      <c r="G60" s="137">
        <f t="shared" si="0"/>
        <v>1</v>
      </c>
      <c r="H60" s="137">
        <f t="shared" si="0"/>
        <v>2</v>
      </c>
      <c r="I60" s="137">
        <f t="shared" si="0"/>
        <v>6</v>
      </c>
      <c r="J60" s="137">
        <f t="shared" si="0"/>
        <v>1</v>
      </c>
      <c r="K60" s="137">
        <f t="shared" si="0"/>
        <v>2</v>
      </c>
      <c r="L60" s="138">
        <f t="shared" si="0"/>
        <v>6</v>
      </c>
      <c r="M60" s="154">
        <f>SUM(M5:M59)</f>
        <v>0</v>
      </c>
      <c r="N60" s="154">
        <f>SUM(N5:N59)</f>
        <v>0</v>
      </c>
    </row>
    <row r="62" spans="1:14" x14ac:dyDescent="0.35">
      <c r="A62" s="163" t="s">
        <v>84</v>
      </c>
    </row>
    <row r="63" spans="1:14" x14ac:dyDescent="0.35">
      <c r="A63" s="130" t="s">
        <v>45</v>
      </c>
      <c r="B63" s="131" t="s">
        <v>43</v>
      </c>
      <c r="C63" s="131" t="s">
        <v>46</v>
      </c>
      <c r="D63" s="131" t="s">
        <v>44</v>
      </c>
      <c r="E63" s="131" t="s">
        <v>56</v>
      </c>
      <c r="F63" s="131" t="s">
        <v>61</v>
      </c>
      <c r="G63" s="132" t="s">
        <v>62</v>
      </c>
      <c r="H63" s="131" t="s">
        <v>63</v>
      </c>
      <c r="I63" s="131" t="s">
        <v>57</v>
      </c>
      <c r="J63" s="131" t="s">
        <v>58</v>
      </c>
      <c r="K63" s="131" t="s">
        <v>59</v>
      </c>
      <c r="L63" s="133" t="s">
        <v>60</v>
      </c>
      <c r="M63" s="153" t="s">
        <v>89</v>
      </c>
      <c r="N63" s="153" t="s">
        <v>88</v>
      </c>
    </row>
    <row r="64" spans="1:14" x14ac:dyDescent="0.35">
      <c r="A64" s="134">
        <f>IF('Redovisning 2'!C30="Kvinna",1,0)</f>
        <v>1</v>
      </c>
      <c r="B64" s="117">
        <f>IF('Redovisning 2'!C30="man",1,0)</f>
        <v>0</v>
      </c>
      <c r="C64" s="117">
        <f>A64*'Redovisning 2'!AC30</f>
        <v>1</v>
      </c>
      <c r="D64" s="117">
        <f>B64*'Redovisning 2'!AC30</f>
        <v>0</v>
      </c>
      <c r="E64" s="117">
        <f>IF('Redovisning 2'!B30&gt;2018,1,0)</f>
        <v>0</v>
      </c>
      <c r="F64" s="117">
        <f>IF(AND('Redovisning 2'!B30&gt;2010,'Redovisning 2'!B30&lt;2019),1,0)</f>
        <v>0</v>
      </c>
      <c r="G64" s="117">
        <f>IF(AND('Redovisning 2'!B30&gt;2005,'Redovisning 2'!B30&lt;2011),1,0)</f>
        <v>1</v>
      </c>
      <c r="H64" s="117">
        <f>IF(AND('Redovisning 2'!B30&gt;1997,'Redovisning 2'!B30&lt;2006),1,0)</f>
        <v>0</v>
      </c>
      <c r="I64" s="117">
        <f>E64*'Redovisning 2'!AC30</f>
        <v>0</v>
      </c>
      <c r="J64" s="117">
        <f>F64*'Redovisning 2'!AC30</f>
        <v>0</v>
      </c>
      <c r="K64" s="117">
        <f>G64*'Redovisning 2'!AC30</f>
        <v>1</v>
      </c>
      <c r="L64" s="135">
        <f>H64*'Redovisning 2'!AC30</f>
        <v>0</v>
      </c>
      <c r="M64" s="152">
        <f>IF('Redovisning 2'!B14&gt;1997,1,0)</f>
        <v>0</v>
      </c>
      <c r="N64" s="1">
        <f>M64*'Redovisning 2'!AC14</f>
        <v>0</v>
      </c>
    </row>
    <row r="65" spans="1:14" x14ac:dyDescent="0.35">
      <c r="A65" s="134">
        <f>IF('Redovisning 2'!C31="Kvinna",1,0)</f>
        <v>0</v>
      </c>
      <c r="B65" s="117">
        <f>IF('Redovisning 2'!C31="man",1,0)</f>
        <v>1</v>
      </c>
      <c r="C65" s="117">
        <f>A65*'Redovisning 2'!AC31</f>
        <v>0</v>
      </c>
      <c r="D65" s="117">
        <f>B65*'Redovisning 2'!AC31</f>
        <v>1</v>
      </c>
      <c r="E65" s="117">
        <f>IF('Redovisning 2'!B31&gt;2018,1,0)</f>
        <v>0</v>
      </c>
      <c r="F65" s="117">
        <f>IF(AND('Redovisning 2'!B31&gt;2010,'Redovisning 2'!B31&lt;2019),1,0)</f>
        <v>0</v>
      </c>
      <c r="G65" s="117">
        <f>IF(AND('Redovisning 2'!B31&gt;2005,'Redovisning 2'!B31&lt;2011),1,0)</f>
        <v>0</v>
      </c>
      <c r="H65" s="117">
        <f>IF(AND('Redovisning 2'!B31&gt;1997,'Redovisning 2'!B31&lt;2006),1,0)</f>
        <v>1</v>
      </c>
      <c r="I65" s="117">
        <f>E65*'Redovisning 2'!AC31</f>
        <v>0</v>
      </c>
      <c r="J65" s="117">
        <f>F65*'Redovisning 2'!AC31</f>
        <v>0</v>
      </c>
      <c r="K65" s="117">
        <f>G65*'Redovisning 2'!AC31</f>
        <v>0</v>
      </c>
      <c r="L65" s="135">
        <f>H65*'Redovisning 2'!AC31</f>
        <v>1</v>
      </c>
      <c r="M65" s="152">
        <f>IF('Redovisning 2'!B15&gt;1997,1,0)</f>
        <v>0</v>
      </c>
      <c r="N65" s="1">
        <f>M65*'Redovisning 2'!AC15</f>
        <v>0</v>
      </c>
    </row>
    <row r="66" spans="1:14" x14ac:dyDescent="0.35">
      <c r="A66" s="134">
        <f>IF('Redovisning 2'!C32="Kvinna",1,0)</f>
        <v>0</v>
      </c>
      <c r="B66" s="117">
        <f>IF('Redovisning 2'!C32="man",1,0)</f>
        <v>0</v>
      </c>
      <c r="C66" s="117">
        <f>A66*'Redovisning 2'!AC32</f>
        <v>0</v>
      </c>
      <c r="D66" s="117">
        <f>B66*'Redovisning 2'!AC32</f>
        <v>0</v>
      </c>
      <c r="E66" s="117">
        <f>IF('Redovisning 2'!B32&gt;2018,1,0)</f>
        <v>0</v>
      </c>
      <c r="F66" s="117">
        <f>IF(AND('Redovisning 2'!B32&gt;2010,'Redovisning 2'!B32&lt;2019),1,0)</f>
        <v>0</v>
      </c>
      <c r="G66" s="117">
        <f>IF(AND('Redovisning 2'!B32&gt;2005,'Redovisning 2'!B32&lt;2011),1,0)</f>
        <v>0</v>
      </c>
      <c r="H66" s="117">
        <f>IF(AND('Redovisning 2'!B32&gt;1997,'Redovisning 2'!B32&lt;2006),1,0)</f>
        <v>0</v>
      </c>
      <c r="I66" s="117">
        <f>E66*'Redovisning 2'!AC32</f>
        <v>0</v>
      </c>
      <c r="J66" s="117">
        <f>F66*'Redovisning 2'!AC32</f>
        <v>0</v>
      </c>
      <c r="K66" s="117">
        <f>G66*'Redovisning 2'!AC32</f>
        <v>0</v>
      </c>
      <c r="L66" s="135">
        <f>H66*'Redovisning 2'!AC32</f>
        <v>0</v>
      </c>
      <c r="M66" s="152">
        <f>IF('Redovisning 2'!B16&gt;1997,1,0)</f>
        <v>0</v>
      </c>
      <c r="N66" s="1">
        <f>M66*'Redovisning 2'!AC16</f>
        <v>0</v>
      </c>
    </row>
    <row r="67" spans="1:14" x14ac:dyDescent="0.35">
      <c r="A67" s="134">
        <f>IF('Redovisning 2'!C33="Kvinna",1,0)</f>
        <v>0</v>
      </c>
      <c r="B67" s="117">
        <f>IF('Redovisning 2'!C33="man",1,0)</f>
        <v>0</v>
      </c>
      <c r="C67" s="117">
        <f>A67*'Redovisning 2'!AC33</f>
        <v>0</v>
      </c>
      <c r="D67" s="117">
        <f>B67*'Redovisning 2'!AC33</f>
        <v>0</v>
      </c>
      <c r="E67" s="117">
        <f>IF('Redovisning 2'!B33&gt;2018,1,0)</f>
        <v>0</v>
      </c>
      <c r="F67" s="117">
        <f>IF(AND('Redovisning 2'!B33&gt;2010,'Redovisning 2'!B33&lt;2019),1,0)</f>
        <v>0</v>
      </c>
      <c r="G67" s="117">
        <f>IF(AND('Redovisning 2'!B33&gt;2005,'Redovisning 2'!B33&lt;2011),1,0)</f>
        <v>0</v>
      </c>
      <c r="H67" s="117">
        <f>IF(AND('Redovisning 2'!B33&gt;1997,'Redovisning 2'!B33&lt;2006),1,0)</f>
        <v>0</v>
      </c>
      <c r="I67" s="117">
        <f>E67*'Redovisning 2'!AC33</f>
        <v>0</v>
      </c>
      <c r="J67" s="117">
        <f>F67*'Redovisning 2'!AC33</f>
        <v>0</v>
      </c>
      <c r="K67" s="117">
        <f>G67*'Redovisning 2'!AC33</f>
        <v>0</v>
      </c>
      <c r="L67" s="135">
        <f>H67*'Redovisning 2'!AC33</f>
        <v>0</v>
      </c>
      <c r="M67" s="152">
        <f>IF('Redovisning 2'!B17&gt;1997,1,0)</f>
        <v>0</v>
      </c>
      <c r="N67" s="1">
        <f>M67*'Redovisning 2'!AC17</f>
        <v>0</v>
      </c>
    </row>
    <row r="68" spans="1:14" x14ac:dyDescent="0.35">
      <c r="A68" s="134">
        <f>IF('Redovisning 2'!C34="Kvinna",1,0)</f>
        <v>0</v>
      </c>
      <c r="B68" s="117">
        <f>IF('Redovisning 2'!C34="man",1,0)</f>
        <v>0</v>
      </c>
      <c r="C68" s="117">
        <f>A68*'Redovisning 2'!AC34</f>
        <v>0</v>
      </c>
      <c r="D68" s="117">
        <f>B68*'Redovisning 2'!AC34</f>
        <v>0</v>
      </c>
      <c r="E68" s="117">
        <f>IF('Redovisning 2'!B34&gt;2018,1,0)</f>
        <v>0</v>
      </c>
      <c r="F68" s="117">
        <f>IF(AND('Redovisning 2'!B34&gt;2010,'Redovisning 2'!B34&lt;2019),1,0)</f>
        <v>0</v>
      </c>
      <c r="G68" s="117">
        <f>IF(AND('Redovisning 2'!B34&gt;2005,'Redovisning 2'!B34&lt;2011),1,0)</f>
        <v>0</v>
      </c>
      <c r="H68" s="117">
        <f>IF(AND('Redovisning 2'!B34&gt;1997,'Redovisning 2'!B34&lt;2006),1,0)</f>
        <v>0</v>
      </c>
      <c r="I68" s="117">
        <f>E68*'Redovisning 2'!AC34</f>
        <v>0</v>
      </c>
      <c r="J68" s="117">
        <f>F68*'Redovisning 2'!AC34</f>
        <v>0</v>
      </c>
      <c r="K68" s="117">
        <f>G68*'Redovisning 2'!AC34</f>
        <v>0</v>
      </c>
      <c r="L68" s="135">
        <f>H68*'Redovisning 2'!AC34</f>
        <v>0</v>
      </c>
      <c r="M68" s="152">
        <f>IF('Redovisning 2'!B18&gt;1997,1,0)</f>
        <v>0</v>
      </c>
      <c r="N68" s="1">
        <f>M68*'Redovisning 2'!AC18</f>
        <v>0</v>
      </c>
    </row>
    <row r="69" spans="1:14" x14ac:dyDescent="0.35">
      <c r="A69" s="134">
        <f>IF('Redovisning 2'!C35="Kvinna",1,0)</f>
        <v>0</v>
      </c>
      <c r="B69" s="117">
        <f>IF('Redovisning 2'!C35="man",1,0)</f>
        <v>0</v>
      </c>
      <c r="C69" s="117">
        <f>A69*'Redovisning 2'!AC35</f>
        <v>0</v>
      </c>
      <c r="D69" s="117">
        <f>B69*'Redovisning 2'!AC35</f>
        <v>0</v>
      </c>
      <c r="E69" s="117">
        <f>IF('Redovisning 2'!B35&gt;2018,1,0)</f>
        <v>0</v>
      </c>
      <c r="F69" s="117">
        <f>IF(AND('Redovisning 2'!B35&gt;2010,'Redovisning 2'!B35&lt;2019),1,0)</f>
        <v>0</v>
      </c>
      <c r="G69" s="117">
        <f>IF(AND('Redovisning 2'!B35&gt;2005,'Redovisning 2'!B35&lt;2011),1,0)</f>
        <v>0</v>
      </c>
      <c r="H69" s="117">
        <f>IF(AND('Redovisning 2'!B35&gt;1997,'Redovisning 2'!B35&lt;2006),1,0)</f>
        <v>0</v>
      </c>
      <c r="I69" s="117">
        <f>E69*'Redovisning 2'!AC35</f>
        <v>0</v>
      </c>
      <c r="J69" s="117">
        <f>F69*'Redovisning 2'!AC35</f>
        <v>0</v>
      </c>
      <c r="K69" s="117">
        <f>G69*'Redovisning 2'!AC35</f>
        <v>0</v>
      </c>
      <c r="L69" s="135">
        <f>H69*'Redovisning 2'!AC35</f>
        <v>0</v>
      </c>
      <c r="M69" s="152">
        <f>IF('Redovisning 2'!B19&gt;1997,1,0)</f>
        <v>0</v>
      </c>
      <c r="N69" s="1">
        <f>M69*'Redovisning 2'!AC19</f>
        <v>0</v>
      </c>
    </row>
    <row r="70" spans="1:14" x14ac:dyDescent="0.35">
      <c r="A70" s="134">
        <f>IF('Redovisning 2'!C36="Kvinna",1,0)</f>
        <v>0</v>
      </c>
      <c r="B70" s="117">
        <f>IF('Redovisning 2'!C36="man",1,0)</f>
        <v>0</v>
      </c>
      <c r="C70" s="117">
        <f>A70*'Redovisning 2'!AC36</f>
        <v>0</v>
      </c>
      <c r="D70" s="117">
        <f>B70*'Redovisning 2'!AC36</f>
        <v>0</v>
      </c>
      <c r="E70" s="117">
        <f>IF('Redovisning 2'!B36&gt;2018,1,0)</f>
        <v>0</v>
      </c>
      <c r="F70" s="117">
        <f>IF(AND('Redovisning 2'!B36&gt;2010,'Redovisning 2'!B36&lt;2019),1,0)</f>
        <v>0</v>
      </c>
      <c r="G70" s="117">
        <f>IF(AND('Redovisning 2'!B36&gt;2005,'Redovisning 2'!B36&lt;2011),1,0)</f>
        <v>0</v>
      </c>
      <c r="H70" s="117">
        <f>IF(AND('Redovisning 2'!B36&gt;1997,'Redovisning 2'!B36&lt;2006),1,0)</f>
        <v>0</v>
      </c>
      <c r="I70" s="117">
        <f>E70*'Redovisning 2'!AC36</f>
        <v>0</v>
      </c>
      <c r="J70" s="117">
        <f>F70*'Redovisning 2'!AC36</f>
        <v>0</v>
      </c>
      <c r="K70" s="117">
        <f>G70*'Redovisning 2'!AC36</f>
        <v>0</v>
      </c>
      <c r="L70" s="135">
        <f>H70*'Redovisning 2'!AC36</f>
        <v>0</v>
      </c>
      <c r="M70" s="152">
        <f>IF('Redovisning 2'!B20&gt;1997,1,0)</f>
        <v>0</v>
      </c>
      <c r="N70" s="1">
        <f>M70*'Redovisning 2'!AC20</f>
        <v>0</v>
      </c>
    </row>
    <row r="71" spans="1:14" x14ac:dyDescent="0.35">
      <c r="A71" s="134">
        <f>IF('Redovisning 2'!C37="Kvinna",1,0)</f>
        <v>0</v>
      </c>
      <c r="B71" s="117">
        <f>IF('Redovisning 2'!C37="man",1,0)</f>
        <v>0</v>
      </c>
      <c r="C71" s="117">
        <f>A71*'Redovisning 2'!AC37</f>
        <v>0</v>
      </c>
      <c r="D71" s="117">
        <f>B71*'Redovisning 2'!AC37</f>
        <v>0</v>
      </c>
      <c r="E71" s="117">
        <f>IF('Redovisning 2'!B37&gt;2018,1,0)</f>
        <v>0</v>
      </c>
      <c r="F71" s="117">
        <f>IF(AND('Redovisning 2'!B37&gt;2010,'Redovisning 2'!B37&lt;2019),1,0)</f>
        <v>0</v>
      </c>
      <c r="G71" s="117">
        <f>IF(AND('Redovisning 2'!B37&gt;2005,'Redovisning 2'!B37&lt;2011),1,0)</f>
        <v>0</v>
      </c>
      <c r="H71" s="117">
        <f>IF(AND('Redovisning 2'!B37&gt;1997,'Redovisning 2'!B37&lt;2006),1,0)</f>
        <v>0</v>
      </c>
      <c r="I71" s="117">
        <f>E71*'Redovisning 2'!AC37</f>
        <v>0</v>
      </c>
      <c r="J71" s="117">
        <f>F71*'Redovisning 2'!AC37</f>
        <v>0</v>
      </c>
      <c r="K71" s="117">
        <f>G71*'Redovisning 2'!AC37</f>
        <v>0</v>
      </c>
      <c r="L71" s="135">
        <f>H71*'Redovisning 2'!AC37</f>
        <v>0</v>
      </c>
      <c r="M71" s="152">
        <f>IF('Redovisning 2'!B21&gt;1997,1,0)</f>
        <v>0</v>
      </c>
      <c r="N71" s="1">
        <f>M71*'Redovisning 2'!AC21</f>
        <v>0</v>
      </c>
    </row>
    <row r="72" spans="1:14" x14ac:dyDescent="0.35">
      <c r="A72" s="134">
        <f>IF('Redovisning 2'!C38="Kvinna",1,0)</f>
        <v>0</v>
      </c>
      <c r="B72" s="117">
        <f>IF('Redovisning 2'!C38="man",1,0)</f>
        <v>0</v>
      </c>
      <c r="C72" s="117">
        <f>A72*'Redovisning 2'!AC38</f>
        <v>0</v>
      </c>
      <c r="D72" s="117">
        <f>B72*'Redovisning 2'!AC38</f>
        <v>0</v>
      </c>
      <c r="E72" s="117">
        <f>IF('Redovisning 2'!B38&gt;2018,1,0)</f>
        <v>0</v>
      </c>
      <c r="F72" s="117">
        <f>IF(AND('Redovisning 2'!B38&gt;2010,'Redovisning 2'!B38&lt;2019),1,0)</f>
        <v>0</v>
      </c>
      <c r="G72" s="117">
        <f>IF(AND('Redovisning 2'!B38&gt;2005,'Redovisning 2'!B38&lt;2011),1,0)</f>
        <v>0</v>
      </c>
      <c r="H72" s="117">
        <f>IF(AND('Redovisning 2'!B38&gt;1997,'Redovisning 2'!B38&lt;2006),1,0)</f>
        <v>0</v>
      </c>
      <c r="I72" s="117">
        <f>E72*'Redovisning 2'!AC38</f>
        <v>0</v>
      </c>
      <c r="J72" s="117">
        <f>F72*'Redovisning 2'!AC38</f>
        <v>0</v>
      </c>
      <c r="K72" s="117">
        <f>G72*'Redovisning 2'!AC38</f>
        <v>0</v>
      </c>
      <c r="L72" s="135">
        <f>H72*'Redovisning 2'!AC38</f>
        <v>0</v>
      </c>
      <c r="M72" s="152">
        <f>IF('Redovisning 2'!B22&gt;1997,1,0)</f>
        <v>0</v>
      </c>
      <c r="N72" s="1">
        <f>M72*'Redovisning 2'!AC22</f>
        <v>0</v>
      </c>
    </row>
    <row r="73" spans="1:14" x14ac:dyDescent="0.35">
      <c r="A73" s="134">
        <f>IF('Redovisning 2'!C39="Kvinna",1,0)</f>
        <v>0</v>
      </c>
      <c r="B73" s="117">
        <f>IF('Redovisning 2'!C39="man",1,0)</f>
        <v>0</v>
      </c>
      <c r="C73" s="117">
        <f>A73*'Redovisning 2'!AC39</f>
        <v>0</v>
      </c>
      <c r="D73" s="117">
        <f>B73*'Redovisning 2'!AC39</f>
        <v>0</v>
      </c>
      <c r="E73" s="117">
        <f>IF('Redovisning 2'!B39&gt;2018,1,0)</f>
        <v>0</v>
      </c>
      <c r="F73" s="117">
        <f>IF(AND('Redovisning 2'!B39&gt;2010,'Redovisning 2'!B39&lt;2019),1,0)</f>
        <v>0</v>
      </c>
      <c r="G73" s="117">
        <f>IF(AND('Redovisning 2'!B39&gt;2005,'Redovisning 2'!B39&lt;2011),1,0)</f>
        <v>0</v>
      </c>
      <c r="H73" s="117">
        <f>IF(AND('Redovisning 2'!B39&gt;1997,'Redovisning 2'!B39&lt;2006),1,0)</f>
        <v>0</v>
      </c>
      <c r="I73" s="117">
        <f>E73*'Redovisning 2'!AC39</f>
        <v>0</v>
      </c>
      <c r="J73" s="117">
        <f>F73*'Redovisning 2'!AC39</f>
        <v>0</v>
      </c>
      <c r="K73" s="117">
        <f>G73*'Redovisning 2'!AC39</f>
        <v>0</v>
      </c>
      <c r="L73" s="135">
        <f>H73*'Redovisning 2'!AC39</f>
        <v>0</v>
      </c>
      <c r="M73" s="152">
        <f>IF('Redovisning 2'!B23&gt;1997,1,0)</f>
        <v>0</v>
      </c>
      <c r="N73" s="1">
        <f>M73*'Redovisning 2'!AC23</f>
        <v>0</v>
      </c>
    </row>
    <row r="74" spans="1:14" x14ac:dyDescent="0.35">
      <c r="A74" s="134">
        <f>IF('Redovisning 2'!C40="Kvinna",1,0)</f>
        <v>0</v>
      </c>
      <c r="B74" s="117">
        <f>IF('Redovisning 2'!C40="man",1,0)</f>
        <v>0</v>
      </c>
      <c r="C74" s="117">
        <f>A74*'Redovisning 2'!AC40</f>
        <v>0</v>
      </c>
      <c r="D74" s="117">
        <f>B74*'Redovisning 2'!AC40</f>
        <v>0</v>
      </c>
      <c r="E74" s="117">
        <f>IF('Redovisning 2'!B40&gt;2018,1,0)</f>
        <v>0</v>
      </c>
      <c r="F74" s="117">
        <f>IF(AND('Redovisning 2'!B40&gt;2010,'Redovisning 2'!B40&lt;2019),1,0)</f>
        <v>0</v>
      </c>
      <c r="G74" s="117">
        <f>IF(AND('Redovisning 2'!B40&gt;2005,'Redovisning 2'!B40&lt;2011),1,0)</f>
        <v>0</v>
      </c>
      <c r="H74" s="117">
        <f>IF(AND('Redovisning 2'!B40&gt;1997,'Redovisning 2'!B40&lt;2006),1,0)</f>
        <v>0</v>
      </c>
      <c r="I74" s="117">
        <f>E74*'Redovisning 2'!AC40</f>
        <v>0</v>
      </c>
      <c r="J74" s="117">
        <f>F74*'Redovisning 2'!AC40</f>
        <v>0</v>
      </c>
      <c r="K74" s="117">
        <f>G74*'Redovisning 2'!AC40</f>
        <v>0</v>
      </c>
      <c r="L74" s="135">
        <f>H74*'Redovisning 2'!AC40</f>
        <v>0</v>
      </c>
      <c r="M74" s="152">
        <f>IF('Redovisning 2'!B24&gt;1997,1,0)</f>
        <v>0</v>
      </c>
      <c r="N74" s="1">
        <f>M74*'Redovisning 2'!AC24</f>
        <v>0</v>
      </c>
    </row>
    <row r="75" spans="1:14" x14ac:dyDescent="0.35">
      <c r="A75" s="134">
        <f>IF('Redovisning 2'!C41="Kvinna",1,0)</f>
        <v>0</v>
      </c>
      <c r="B75" s="117">
        <f>IF('Redovisning 2'!C41="man",1,0)</f>
        <v>0</v>
      </c>
      <c r="C75" s="117">
        <f>A75*'Redovisning 2'!AC41</f>
        <v>0</v>
      </c>
      <c r="D75" s="117">
        <f>B75*'Redovisning 2'!AC41</f>
        <v>0</v>
      </c>
      <c r="E75" s="117">
        <f>IF('Redovisning 2'!B41&gt;2018,1,0)</f>
        <v>0</v>
      </c>
      <c r="F75" s="117">
        <f>IF(AND('Redovisning 2'!B41&gt;2010,'Redovisning 2'!B41&lt;2019),1,0)</f>
        <v>0</v>
      </c>
      <c r="G75" s="117">
        <f>IF(AND('Redovisning 2'!B41&gt;2005,'Redovisning 2'!B41&lt;2011),1,0)</f>
        <v>0</v>
      </c>
      <c r="H75" s="117">
        <f>IF(AND('Redovisning 2'!B41&gt;1997,'Redovisning 2'!B41&lt;2006),1,0)</f>
        <v>0</v>
      </c>
      <c r="I75" s="117">
        <f>E75*'Redovisning 2'!AC41</f>
        <v>0</v>
      </c>
      <c r="J75" s="117">
        <f>F75*'Redovisning 2'!AC41</f>
        <v>0</v>
      </c>
      <c r="K75" s="117">
        <f>G75*'Redovisning 2'!AC41</f>
        <v>0</v>
      </c>
      <c r="L75" s="135">
        <f>H75*'Redovisning 2'!AC41</f>
        <v>0</v>
      </c>
      <c r="M75" s="152">
        <f>IF('Redovisning 2'!B25&gt;1997,1,0)</f>
        <v>0</v>
      </c>
      <c r="N75" s="1">
        <f>M75*'Redovisning 2'!AC25</f>
        <v>0</v>
      </c>
    </row>
    <row r="76" spans="1:14" x14ac:dyDescent="0.35">
      <c r="A76" s="134">
        <f>IF('Redovisning 2'!C42="Kvinna",1,0)</f>
        <v>0</v>
      </c>
      <c r="B76" s="117">
        <f>IF('Redovisning 2'!C42="man",1,0)</f>
        <v>0</v>
      </c>
      <c r="C76" s="117">
        <f>A76*'Redovisning 2'!AC42</f>
        <v>0</v>
      </c>
      <c r="D76" s="117">
        <f>B76*'Redovisning 2'!AC42</f>
        <v>0</v>
      </c>
      <c r="E76" s="117">
        <f>IF('Redovisning 2'!B42&gt;2018,1,0)</f>
        <v>0</v>
      </c>
      <c r="F76" s="117">
        <f>IF(AND('Redovisning 2'!B42&gt;2010,'Redovisning 2'!B42&lt;2019),1,0)</f>
        <v>0</v>
      </c>
      <c r="G76" s="117">
        <f>IF(AND('Redovisning 2'!B42&gt;2005,'Redovisning 2'!B42&lt;2011),1,0)</f>
        <v>0</v>
      </c>
      <c r="H76" s="117">
        <f>IF(AND('Redovisning 2'!B42&gt;1997,'Redovisning 2'!B42&lt;2006),1,0)</f>
        <v>0</v>
      </c>
      <c r="I76" s="117">
        <f>E76*'Redovisning 2'!AC42</f>
        <v>0</v>
      </c>
      <c r="J76" s="117">
        <f>F76*'Redovisning 2'!AC42</f>
        <v>0</v>
      </c>
      <c r="K76" s="117">
        <f>G76*'Redovisning 2'!AC42</f>
        <v>0</v>
      </c>
      <c r="L76" s="135">
        <f>H76*'Redovisning 2'!AC42</f>
        <v>0</v>
      </c>
      <c r="M76" s="152"/>
      <c r="N76" s="1"/>
    </row>
    <row r="77" spans="1:14" x14ac:dyDescent="0.35">
      <c r="A77" s="134">
        <f>IF('Redovisning 2'!C43="Kvinna",1,0)</f>
        <v>0</v>
      </c>
      <c r="B77" s="117">
        <f>IF('Redovisning 2'!C43="man",1,0)</f>
        <v>0</v>
      </c>
      <c r="C77" s="117">
        <f>A77*'Redovisning 2'!AC43</f>
        <v>0</v>
      </c>
      <c r="D77" s="117">
        <f>B77*'Redovisning 2'!AC43</f>
        <v>0</v>
      </c>
      <c r="E77" s="117">
        <f>IF('Redovisning 2'!B43&gt;2018,1,0)</f>
        <v>0</v>
      </c>
      <c r="F77" s="117">
        <f>IF(AND('Redovisning 2'!B43&gt;2010,'Redovisning 2'!B43&lt;2019),1,0)</f>
        <v>0</v>
      </c>
      <c r="G77" s="117">
        <f>IF(AND('Redovisning 2'!B43&gt;2005,'Redovisning 2'!B43&lt;2011),1,0)</f>
        <v>0</v>
      </c>
      <c r="H77" s="117">
        <f>IF(AND('Redovisning 2'!B43&gt;1997,'Redovisning 2'!B43&lt;2006),1,0)</f>
        <v>0</v>
      </c>
      <c r="I77" s="117">
        <f>E77*'Redovisning 2'!AC43</f>
        <v>0</v>
      </c>
      <c r="J77" s="117">
        <f>F77*'Redovisning 2'!AC43</f>
        <v>0</v>
      </c>
      <c r="K77" s="117">
        <f>G77*'Redovisning 2'!AC43</f>
        <v>0</v>
      </c>
      <c r="L77" s="135">
        <f>H77*'Redovisning 2'!AC43</f>
        <v>0</v>
      </c>
      <c r="M77" s="152"/>
      <c r="N77" s="1"/>
    </row>
    <row r="78" spans="1:14" x14ac:dyDescent="0.35">
      <c r="A78" s="134">
        <f>IF('Redovisning 2'!C44="Kvinna",1,0)</f>
        <v>0</v>
      </c>
      <c r="B78" s="117">
        <f>IF('Redovisning 2'!C44="man",1,0)</f>
        <v>0</v>
      </c>
      <c r="C78" s="117">
        <f>A78*'Redovisning 2'!AC44</f>
        <v>0</v>
      </c>
      <c r="D78" s="117">
        <f>B78*'Redovisning 2'!AC44</f>
        <v>0</v>
      </c>
      <c r="E78" s="117">
        <f>IF('Redovisning 2'!B44&gt;2018,1,0)</f>
        <v>0</v>
      </c>
      <c r="F78" s="117">
        <f>IF(AND('Redovisning 2'!B44&gt;2010,'Redovisning 2'!B44&lt;2019),1,0)</f>
        <v>0</v>
      </c>
      <c r="G78" s="117">
        <f>IF(AND('Redovisning 2'!B44&gt;2005,'Redovisning 2'!B44&lt;2011),1,0)</f>
        <v>0</v>
      </c>
      <c r="H78" s="117">
        <f>IF(AND('Redovisning 2'!B44&gt;1997,'Redovisning 2'!B44&lt;2006),1,0)</f>
        <v>0</v>
      </c>
      <c r="I78" s="117">
        <f>E78*'Redovisning 2'!AC44</f>
        <v>0</v>
      </c>
      <c r="J78" s="117">
        <f>F78*'Redovisning 2'!AC44</f>
        <v>0</v>
      </c>
      <c r="K78" s="117">
        <f>G78*'Redovisning 2'!AC44</f>
        <v>0</v>
      </c>
      <c r="L78" s="135">
        <f>H78*'Redovisning 2'!AC44</f>
        <v>0</v>
      </c>
      <c r="M78" s="152"/>
      <c r="N78" s="1"/>
    </row>
    <row r="79" spans="1:14" x14ac:dyDescent="0.35">
      <c r="A79" s="134">
        <f>IF('Redovisning 2'!C45="Kvinna",1,0)</f>
        <v>0</v>
      </c>
      <c r="B79" s="117">
        <f>IF('Redovisning 2'!C45="man",1,0)</f>
        <v>0</v>
      </c>
      <c r="C79" s="117">
        <f>A79*'Redovisning 2'!AC45</f>
        <v>0</v>
      </c>
      <c r="D79" s="117">
        <f>B79*'Redovisning 2'!AC45</f>
        <v>0</v>
      </c>
      <c r="E79" s="117">
        <f>IF('Redovisning 2'!B45&gt;2018,1,0)</f>
        <v>0</v>
      </c>
      <c r="F79" s="117">
        <f>IF(AND('Redovisning 2'!B45&gt;2010,'Redovisning 2'!B45&lt;2019),1,0)</f>
        <v>0</v>
      </c>
      <c r="G79" s="117">
        <f>IF(AND('Redovisning 2'!B45&gt;2005,'Redovisning 2'!B45&lt;2011),1,0)</f>
        <v>0</v>
      </c>
      <c r="H79" s="117">
        <f>IF(AND('Redovisning 2'!B45&gt;1997,'Redovisning 2'!B45&lt;2006),1,0)</f>
        <v>0</v>
      </c>
      <c r="I79" s="117">
        <f>E79*'Redovisning 2'!AC45</f>
        <v>0</v>
      </c>
      <c r="J79" s="117">
        <f>F79*'Redovisning 2'!AC45</f>
        <v>0</v>
      </c>
      <c r="K79" s="117">
        <f>G79*'Redovisning 2'!AC45</f>
        <v>0</v>
      </c>
      <c r="L79" s="135">
        <f>H79*'Redovisning 2'!AC45</f>
        <v>0</v>
      </c>
      <c r="M79" s="152"/>
      <c r="N79" s="1"/>
    </row>
    <row r="80" spans="1:14" x14ac:dyDescent="0.35">
      <c r="A80" s="134">
        <f>IF('Redovisning 2'!C46="Kvinna",1,0)</f>
        <v>0</v>
      </c>
      <c r="B80" s="117">
        <f>IF('Redovisning 2'!C46="man",1,0)</f>
        <v>0</v>
      </c>
      <c r="C80" s="117">
        <f>A80*'Redovisning 2'!AC46</f>
        <v>0</v>
      </c>
      <c r="D80" s="117">
        <f>B80*'Redovisning 2'!AC46</f>
        <v>0</v>
      </c>
      <c r="E80" s="117">
        <f>IF('Redovisning 2'!B46&gt;2018,1,0)</f>
        <v>0</v>
      </c>
      <c r="F80" s="117">
        <f>IF(AND('Redovisning 2'!B46&gt;2010,'Redovisning 2'!B46&lt;2019),1,0)</f>
        <v>0</v>
      </c>
      <c r="G80" s="117">
        <f>IF(AND('Redovisning 2'!B46&gt;2005,'Redovisning 2'!B46&lt;2011),1,0)</f>
        <v>0</v>
      </c>
      <c r="H80" s="117">
        <f>IF(AND('Redovisning 2'!B46&gt;1997,'Redovisning 2'!B46&lt;2006),1,0)</f>
        <v>0</v>
      </c>
      <c r="I80" s="117">
        <f>E80*'Redovisning 2'!AC46</f>
        <v>0</v>
      </c>
      <c r="J80" s="117">
        <f>F80*'Redovisning 2'!AC46</f>
        <v>0</v>
      </c>
      <c r="K80" s="117">
        <f>G80*'Redovisning 2'!AC46</f>
        <v>0</v>
      </c>
      <c r="L80" s="135">
        <f>H80*'Redovisning 2'!AC46</f>
        <v>0</v>
      </c>
      <c r="M80" s="152"/>
      <c r="N80" s="1"/>
    </row>
    <row r="81" spans="1:14" x14ac:dyDescent="0.35">
      <c r="A81" s="134">
        <f>IF('Redovisning 2'!C47="Kvinna",1,0)</f>
        <v>0</v>
      </c>
      <c r="B81" s="117">
        <f>IF('Redovisning 2'!C47="man",1,0)</f>
        <v>0</v>
      </c>
      <c r="C81" s="117">
        <f>A81*'Redovisning 2'!AC47</f>
        <v>0</v>
      </c>
      <c r="D81" s="117">
        <f>B81*'Redovisning 2'!AC47</f>
        <v>0</v>
      </c>
      <c r="E81" s="117">
        <f>IF('Redovisning 2'!B47&gt;2018,1,0)</f>
        <v>0</v>
      </c>
      <c r="F81" s="117">
        <f>IF(AND('Redovisning 2'!B47&gt;2010,'Redovisning 2'!B47&lt;2019),1,0)</f>
        <v>0</v>
      </c>
      <c r="G81" s="117">
        <f>IF(AND('Redovisning 2'!B47&gt;2005,'Redovisning 2'!B47&lt;2011),1,0)</f>
        <v>0</v>
      </c>
      <c r="H81" s="117">
        <f>IF(AND('Redovisning 2'!B47&gt;1997,'Redovisning 2'!B47&lt;2006),1,0)</f>
        <v>0</v>
      </c>
      <c r="I81" s="117">
        <f>E81*'Redovisning 2'!AC47</f>
        <v>0</v>
      </c>
      <c r="J81" s="117">
        <f>F81*'Redovisning 2'!AC47</f>
        <v>0</v>
      </c>
      <c r="K81" s="117">
        <f>G81*'Redovisning 2'!AC47</f>
        <v>0</v>
      </c>
      <c r="L81" s="135">
        <f>H81*'Redovisning 2'!AC47</f>
        <v>0</v>
      </c>
      <c r="M81" s="152"/>
      <c r="N81" s="1"/>
    </row>
    <row r="82" spans="1:14" x14ac:dyDescent="0.35">
      <c r="A82" s="134">
        <f>IF('Redovisning 2'!C48="Kvinna",1,0)</f>
        <v>0</v>
      </c>
      <c r="B82" s="117">
        <f>IF('Redovisning 2'!C48="man",1,0)</f>
        <v>0</v>
      </c>
      <c r="C82" s="117">
        <f>A82*'Redovisning 2'!AC48</f>
        <v>0</v>
      </c>
      <c r="D82" s="117">
        <f>B82*'Redovisning 2'!AC48</f>
        <v>0</v>
      </c>
      <c r="E82" s="117">
        <f>IF('Redovisning 2'!B48&gt;2018,1,0)</f>
        <v>0</v>
      </c>
      <c r="F82" s="117">
        <f>IF(AND('Redovisning 2'!B48&gt;2010,'Redovisning 2'!B48&lt;2019),1,0)</f>
        <v>0</v>
      </c>
      <c r="G82" s="117">
        <f>IF(AND('Redovisning 2'!B48&gt;2005,'Redovisning 2'!B48&lt;2011),1,0)</f>
        <v>0</v>
      </c>
      <c r="H82" s="117">
        <f>IF(AND('Redovisning 2'!B48&gt;1997,'Redovisning 2'!B48&lt;2006),1,0)</f>
        <v>0</v>
      </c>
      <c r="I82" s="117">
        <f>E82*'Redovisning 2'!AC48</f>
        <v>0</v>
      </c>
      <c r="J82" s="117">
        <f>F82*'Redovisning 2'!AC48</f>
        <v>0</v>
      </c>
      <c r="K82" s="117">
        <f>G82*'Redovisning 2'!AC48</f>
        <v>0</v>
      </c>
      <c r="L82" s="135">
        <f>H82*'Redovisning 2'!AC48</f>
        <v>0</v>
      </c>
      <c r="M82" s="152"/>
      <c r="N82" s="1"/>
    </row>
    <row r="83" spans="1:14" x14ac:dyDescent="0.35">
      <c r="A83" s="134">
        <f>IF('Redovisning 2'!C49="Kvinna",1,0)</f>
        <v>0</v>
      </c>
      <c r="B83" s="117">
        <f>IF('Redovisning 2'!C49="man",1,0)</f>
        <v>0</v>
      </c>
      <c r="C83" s="117">
        <f>A83*'Redovisning 2'!AC49</f>
        <v>0</v>
      </c>
      <c r="D83" s="117">
        <f>B83*'Redovisning 2'!AC49</f>
        <v>0</v>
      </c>
      <c r="E83" s="117">
        <f>IF('Redovisning 2'!B49&gt;2018,1,0)</f>
        <v>0</v>
      </c>
      <c r="F83" s="117">
        <f>IF(AND('Redovisning 2'!B49&gt;2010,'Redovisning 2'!B49&lt;2019),1,0)</f>
        <v>0</v>
      </c>
      <c r="G83" s="117">
        <f>IF(AND('Redovisning 2'!B49&gt;2005,'Redovisning 2'!B49&lt;2011),1,0)</f>
        <v>0</v>
      </c>
      <c r="H83" s="117">
        <f>IF(AND('Redovisning 2'!B49&gt;1997,'Redovisning 2'!B49&lt;2006),1,0)</f>
        <v>0</v>
      </c>
      <c r="I83" s="117">
        <f>E83*'Redovisning 2'!AC49</f>
        <v>0</v>
      </c>
      <c r="J83" s="117">
        <f>F83*'Redovisning 2'!AC49</f>
        <v>0</v>
      </c>
      <c r="K83" s="117">
        <f>G83*'Redovisning 2'!AC49</f>
        <v>0</v>
      </c>
      <c r="L83" s="135">
        <f>H83*'Redovisning 2'!AC49</f>
        <v>0</v>
      </c>
      <c r="M83" s="152"/>
      <c r="N83" s="1"/>
    </row>
    <row r="84" spans="1:14" x14ac:dyDescent="0.35">
      <c r="A84" s="134">
        <f>IF('Redovisning 2'!C50="Kvinna",1,0)</f>
        <v>0</v>
      </c>
      <c r="B84" s="117">
        <f>IF('Redovisning 2'!C50="man",1,0)</f>
        <v>0</v>
      </c>
      <c r="C84" s="117">
        <f>A84*'Redovisning 2'!AC50</f>
        <v>0</v>
      </c>
      <c r="D84" s="117">
        <f>B84*'Redovisning 2'!AC50</f>
        <v>0</v>
      </c>
      <c r="E84" s="117">
        <f>IF('Redovisning 2'!B50&gt;2018,1,0)</f>
        <v>0</v>
      </c>
      <c r="F84" s="117">
        <f>IF(AND('Redovisning 2'!B50&gt;2010,'Redovisning 2'!B50&lt;2019),1,0)</f>
        <v>0</v>
      </c>
      <c r="G84" s="117">
        <f>IF(AND('Redovisning 2'!B50&gt;2005,'Redovisning 2'!B50&lt;2011),1,0)</f>
        <v>0</v>
      </c>
      <c r="H84" s="117">
        <f>IF(AND('Redovisning 2'!B50&gt;1997,'Redovisning 2'!B50&lt;2006),1,0)</f>
        <v>0</v>
      </c>
      <c r="I84" s="117">
        <f>E84*'Redovisning 2'!AC50</f>
        <v>0</v>
      </c>
      <c r="J84" s="117">
        <f>F84*'Redovisning 2'!AC50</f>
        <v>0</v>
      </c>
      <c r="K84" s="117">
        <f>G84*'Redovisning 2'!AC50</f>
        <v>0</v>
      </c>
      <c r="L84" s="135">
        <f>H84*'Redovisning 2'!AC50</f>
        <v>0</v>
      </c>
      <c r="M84" s="152"/>
      <c r="N84" s="1"/>
    </row>
    <row r="85" spans="1:14" x14ac:dyDescent="0.35">
      <c r="A85" s="134">
        <f>IF('Redovisning 2'!C51="Kvinna",1,0)</f>
        <v>0</v>
      </c>
      <c r="B85" s="117">
        <f>IF('Redovisning 2'!C51="man",1,0)</f>
        <v>0</v>
      </c>
      <c r="C85" s="117">
        <f>A85*'Redovisning 2'!AC51</f>
        <v>0</v>
      </c>
      <c r="D85" s="117">
        <f>B85*'Redovisning 2'!AC51</f>
        <v>0</v>
      </c>
      <c r="E85" s="117">
        <f>IF('Redovisning 2'!B51&gt;2018,1,0)</f>
        <v>0</v>
      </c>
      <c r="F85" s="117">
        <f>IF(AND('Redovisning 2'!B51&gt;2010,'Redovisning 2'!B51&lt;2019),1,0)</f>
        <v>0</v>
      </c>
      <c r="G85" s="117">
        <f>IF(AND('Redovisning 2'!B51&gt;2005,'Redovisning 2'!B51&lt;2011),1,0)</f>
        <v>0</v>
      </c>
      <c r="H85" s="117">
        <f>IF(AND('Redovisning 2'!B51&gt;1997,'Redovisning 2'!B51&lt;2006),1,0)</f>
        <v>0</v>
      </c>
      <c r="I85" s="117">
        <f>E85*'Redovisning 2'!AC51</f>
        <v>0</v>
      </c>
      <c r="J85" s="117">
        <f>F85*'Redovisning 2'!AC51</f>
        <v>0</v>
      </c>
      <c r="K85" s="117">
        <f>G85*'Redovisning 2'!AC51</f>
        <v>0</v>
      </c>
      <c r="L85" s="135">
        <f>H85*'Redovisning 2'!AC51</f>
        <v>0</v>
      </c>
      <c r="M85" s="152"/>
      <c r="N85" s="1"/>
    </row>
    <row r="86" spans="1:14" x14ac:dyDescent="0.35">
      <c r="A86" s="134">
        <f>IF('Redovisning 2'!C52="Kvinna",1,0)</f>
        <v>0</v>
      </c>
      <c r="B86" s="117">
        <f>IF('Redovisning 2'!C52="man",1,0)</f>
        <v>0</v>
      </c>
      <c r="C86" s="117">
        <f>A86*'Redovisning 2'!AC52</f>
        <v>0</v>
      </c>
      <c r="D86" s="117">
        <f>B86*'Redovisning 2'!AC52</f>
        <v>0</v>
      </c>
      <c r="E86" s="117">
        <f>IF('Redovisning 2'!B52&gt;2018,1,0)</f>
        <v>0</v>
      </c>
      <c r="F86" s="117">
        <f>IF(AND('Redovisning 2'!B52&gt;2010,'Redovisning 2'!B52&lt;2019),1,0)</f>
        <v>0</v>
      </c>
      <c r="G86" s="117">
        <f>IF(AND('Redovisning 2'!B52&gt;2005,'Redovisning 2'!B52&lt;2011),1,0)</f>
        <v>0</v>
      </c>
      <c r="H86" s="117">
        <f>IF(AND('Redovisning 2'!B52&gt;1997,'Redovisning 2'!B52&lt;2006),1,0)</f>
        <v>0</v>
      </c>
      <c r="I86" s="117">
        <f>E86*'Redovisning 2'!AC52</f>
        <v>0</v>
      </c>
      <c r="J86" s="117">
        <f>F86*'Redovisning 2'!AC52</f>
        <v>0</v>
      </c>
      <c r="K86" s="117">
        <f>G86*'Redovisning 2'!AC52</f>
        <v>0</v>
      </c>
      <c r="L86" s="135">
        <f>H86*'Redovisning 2'!AC52</f>
        <v>0</v>
      </c>
      <c r="M86" s="152"/>
      <c r="N86" s="1"/>
    </row>
    <row r="87" spans="1:14" x14ac:dyDescent="0.35">
      <c r="A87" s="134">
        <f>IF('Redovisning 2'!C53="Kvinna",1,0)</f>
        <v>0</v>
      </c>
      <c r="B87" s="117">
        <f>IF('Redovisning 2'!C53="man",1,0)</f>
        <v>0</v>
      </c>
      <c r="C87" s="117">
        <f>A87*'Redovisning 2'!AC53</f>
        <v>0</v>
      </c>
      <c r="D87" s="117">
        <f>B87*'Redovisning 2'!AC53</f>
        <v>0</v>
      </c>
      <c r="E87" s="117">
        <f>IF('Redovisning 2'!B53&gt;2018,1,0)</f>
        <v>0</v>
      </c>
      <c r="F87" s="117">
        <f>IF(AND('Redovisning 2'!B53&gt;2010,'Redovisning 2'!B53&lt;2019),1,0)</f>
        <v>0</v>
      </c>
      <c r="G87" s="117">
        <f>IF(AND('Redovisning 2'!B53&gt;2005,'Redovisning 2'!B53&lt;2011),1,0)</f>
        <v>0</v>
      </c>
      <c r="H87" s="117">
        <f>IF(AND('Redovisning 2'!B53&gt;1997,'Redovisning 2'!B53&lt;2006),1,0)</f>
        <v>0</v>
      </c>
      <c r="I87" s="117">
        <f>E87*'Redovisning 2'!AC53</f>
        <v>0</v>
      </c>
      <c r="J87" s="117">
        <f>F87*'Redovisning 2'!AC53</f>
        <v>0</v>
      </c>
      <c r="K87" s="117">
        <f>G87*'Redovisning 2'!AC53</f>
        <v>0</v>
      </c>
      <c r="L87" s="135">
        <f>H87*'Redovisning 2'!AC53</f>
        <v>0</v>
      </c>
      <c r="M87" s="152"/>
      <c r="N87" s="1"/>
    </row>
    <row r="88" spans="1:14" x14ac:dyDescent="0.35">
      <c r="A88" s="134">
        <f>IF('Redovisning 2'!C54="Kvinna",1,0)</f>
        <v>0</v>
      </c>
      <c r="B88" s="117">
        <f>IF('Redovisning 2'!C54="man",1,0)</f>
        <v>0</v>
      </c>
      <c r="C88" s="117">
        <f>A88*'Redovisning 2'!AC54</f>
        <v>0</v>
      </c>
      <c r="D88" s="117">
        <f>B88*'Redovisning 2'!AC54</f>
        <v>0</v>
      </c>
      <c r="E88" s="117">
        <f>IF('Redovisning 2'!B54&gt;2018,1,0)</f>
        <v>0</v>
      </c>
      <c r="F88" s="117">
        <f>IF(AND('Redovisning 2'!B54&gt;2010,'Redovisning 2'!B54&lt;2019),1,0)</f>
        <v>0</v>
      </c>
      <c r="G88" s="117">
        <f>IF(AND('Redovisning 2'!B54&gt;2005,'Redovisning 2'!B54&lt;2011),1,0)</f>
        <v>0</v>
      </c>
      <c r="H88" s="117">
        <f>IF(AND('Redovisning 2'!B54&gt;1997,'Redovisning 2'!B54&lt;2006),1,0)</f>
        <v>0</v>
      </c>
      <c r="I88" s="117">
        <f>E88*'Redovisning 2'!AC54</f>
        <v>0</v>
      </c>
      <c r="J88" s="117">
        <f>F88*'Redovisning 2'!AC54</f>
        <v>0</v>
      </c>
      <c r="K88" s="117">
        <f>G88*'Redovisning 2'!AC54</f>
        <v>0</v>
      </c>
      <c r="L88" s="135">
        <f>H88*'Redovisning 2'!AC54</f>
        <v>0</v>
      </c>
      <c r="M88" s="152"/>
      <c r="N88" s="1"/>
    </row>
    <row r="89" spans="1:14" x14ac:dyDescent="0.35">
      <c r="A89" s="134">
        <f>IF('Redovisning 2'!C55="Kvinna",1,0)</f>
        <v>0</v>
      </c>
      <c r="B89" s="117">
        <f>IF('Redovisning 2'!C55="man",1,0)</f>
        <v>0</v>
      </c>
      <c r="C89" s="117">
        <f>A89*'Redovisning 2'!AC55</f>
        <v>0</v>
      </c>
      <c r="D89" s="117">
        <f>B89*'Redovisning 2'!AC55</f>
        <v>0</v>
      </c>
      <c r="E89" s="117">
        <f>IF('Redovisning 2'!B55&gt;2018,1,0)</f>
        <v>0</v>
      </c>
      <c r="F89" s="117">
        <f>IF(AND('Redovisning 2'!B55&gt;2010,'Redovisning 2'!B55&lt;2019),1,0)</f>
        <v>0</v>
      </c>
      <c r="G89" s="117">
        <f>IF(AND('Redovisning 2'!B55&gt;2005,'Redovisning 2'!B55&lt;2011),1,0)</f>
        <v>0</v>
      </c>
      <c r="H89" s="117">
        <f>IF(AND('Redovisning 2'!B55&gt;1997,'Redovisning 2'!B55&lt;2006),1,0)</f>
        <v>0</v>
      </c>
      <c r="I89" s="117">
        <f>E89*'Redovisning 2'!AC55</f>
        <v>0</v>
      </c>
      <c r="J89" s="117">
        <f>F89*'Redovisning 2'!AC55</f>
        <v>0</v>
      </c>
      <c r="K89" s="117">
        <f>G89*'Redovisning 2'!AC55</f>
        <v>0</v>
      </c>
      <c r="L89" s="135">
        <f>H89*'Redovisning 2'!AC55</f>
        <v>0</v>
      </c>
      <c r="M89" s="152"/>
      <c r="N89" s="1"/>
    </row>
    <row r="90" spans="1:14" x14ac:dyDescent="0.35">
      <c r="A90" s="134">
        <f>IF('Redovisning 2'!C56="Kvinna",1,0)</f>
        <v>0</v>
      </c>
      <c r="B90" s="117">
        <f>IF('Redovisning 2'!C56="man",1,0)</f>
        <v>0</v>
      </c>
      <c r="C90" s="117">
        <f>A90*'Redovisning 2'!AC56</f>
        <v>0</v>
      </c>
      <c r="D90" s="117">
        <f>B90*'Redovisning 2'!AC56</f>
        <v>0</v>
      </c>
      <c r="E90" s="117">
        <f>IF('Redovisning 2'!B56&gt;2018,1,0)</f>
        <v>0</v>
      </c>
      <c r="F90" s="117">
        <f>IF(AND('Redovisning 2'!B56&gt;2010,'Redovisning 2'!B56&lt;2019),1,0)</f>
        <v>0</v>
      </c>
      <c r="G90" s="117">
        <f>IF(AND('Redovisning 2'!B56&gt;2005,'Redovisning 2'!B56&lt;2011),1,0)</f>
        <v>0</v>
      </c>
      <c r="H90" s="117">
        <f>IF(AND('Redovisning 2'!B56&gt;1997,'Redovisning 2'!B56&lt;2006),1,0)</f>
        <v>0</v>
      </c>
      <c r="I90" s="117">
        <f>E90*'Redovisning 2'!AC56</f>
        <v>0</v>
      </c>
      <c r="J90" s="117">
        <f>F90*'Redovisning 2'!AC56</f>
        <v>0</v>
      </c>
      <c r="K90" s="117">
        <f>G90*'Redovisning 2'!AC56</f>
        <v>0</v>
      </c>
      <c r="L90" s="135">
        <f>H90*'Redovisning 2'!AC56</f>
        <v>0</v>
      </c>
      <c r="M90" s="152"/>
      <c r="N90" s="1"/>
    </row>
    <row r="91" spans="1:14" x14ac:dyDescent="0.35">
      <c r="A91" s="134">
        <f>IF('Redovisning 2'!C57="Kvinna",1,0)</f>
        <v>0</v>
      </c>
      <c r="B91" s="117">
        <f>IF('Redovisning 2'!C57="man",1,0)</f>
        <v>0</v>
      </c>
      <c r="C91" s="117">
        <f>A91*'Redovisning 2'!AC57</f>
        <v>0</v>
      </c>
      <c r="D91" s="117">
        <f>B91*'Redovisning 2'!AC57</f>
        <v>0</v>
      </c>
      <c r="E91" s="117">
        <f>IF('Redovisning 2'!B57&gt;2018,1,0)</f>
        <v>0</v>
      </c>
      <c r="F91" s="117">
        <f>IF(AND('Redovisning 2'!B57&gt;2010,'Redovisning 2'!B57&lt;2019),1,0)</f>
        <v>0</v>
      </c>
      <c r="G91" s="117">
        <f>IF(AND('Redovisning 2'!B57&gt;2005,'Redovisning 2'!B57&lt;2011),1,0)</f>
        <v>0</v>
      </c>
      <c r="H91" s="117">
        <f>IF(AND('Redovisning 2'!B57&gt;1997,'Redovisning 2'!B57&lt;2006),1,0)</f>
        <v>0</v>
      </c>
      <c r="I91" s="117">
        <f>E91*'Redovisning 2'!AC57</f>
        <v>0</v>
      </c>
      <c r="J91" s="117">
        <f>F91*'Redovisning 2'!AC57</f>
        <v>0</v>
      </c>
      <c r="K91" s="117">
        <f>G91*'Redovisning 2'!AC57</f>
        <v>0</v>
      </c>
      <c r="L91" s="135">
        <f>H91*'Redovisning 2'!AC57</f>
        <v>0</v>
      </c>
      <c r="M91" s="152"/>
      <c r="N91" s="1"/>
    </row>
    <row r="92" spans="1:14" x14ac:dyDescent="0.35">
      <c r="A92" s="134">
        <f>IF('Redovisning 2'!C58="Kvinna",1,0)</f>
        <v>0</v>
      </c>
      <c r="B92" s="117">
        <f>IF('Redovisning 2'!C58="man",1,0)</f>
        <v>0</v>
      </c>
      <c r="C92" s="117">
        <f>A92*'Redovisning 2'!AC58</f>
        <v>0</v>
      </c>
      <c r="D92" s="117">
        <f>B92*'Redovisning 2'!AC58</f>
        <v>0</v>
      </c>
      <c r="E92" s="117">
        <f>IF('Redovisning 2'!B58&gt;2018,1,0)</f>
        <v>0</v>
      </c>
      <c r="F92" s="117">
        <f>IF(AND('Redovisning 2'!B58&gt;2010,'Redovisning 2'!B58&lt;2019),1,0)</f>
        <v>0</v>
      </c>
      <c r="G92" s="117">
        <f>IF(AND('Redovisning 2'!B58&gt;2005,'Redovisning 2'!B58&lt;2011),1,0)</f>
        <v>0</v>
      </c>
      <c r="H92" s="117">
        <f>IF(AND('Redovisning 2'!B58&gt;1997,'Redovisning 2'!B58&lt;2006),1,0)</f>
        <v>0</v>
      </c>
      <c r="I92" s="117">
        <f>E92*'Redovisning 2'!AC58</f>
        <v>0</v>
      </c>
      <c r="J92" s="117">
        <f>F92*'Redovisning 2'!AC58</f>
        <v>0</v>
      </c>
      <c r="K92" s="117">
        <f>G92*'Redovisning 2'!AC58</f>
        <v>0</v>
      </c>
      <c r="L92" s="135">
        <f>H92*'Redovisning 2'!AC58</f>
        <v>0</v>
      </c>
      <c r="M92" s="152"/>
      <c r="N92" s="1"/>
    </row>
    <row r="93" spans="1:14" x14ac:dyDescent="0.35">
      <c r="A93" s="134">
        <f>IF('Redovisning 2'!C59="Kvinna",1,0)</f>
        <v>0</v>
      </c>
      <c r="B93" s="117">
        <f>IF('Redovisning 2'!C59="man",1,0)</f>
        <v>0</v>
      </c>
      <c r="C93" s="117">
        <f>A93*'Redovisning 2'!AC59</f>
        <v>0</v>
      </c>
      <c r="D93" s="117">
        <f>B93*'Redovisning 2'!AC59</f>
        <v>0</v>
      </c>
      <c r="E93" s="117">
        <f>IF('Redovisning 2'!B59&gt;2018,1,0)</f>
        <v>0</v>
      </c>
      <c r="F93" s="117">
        <f>IF(AND('Redovisning 2'!B59&gt;2010,'Redovisning 2'!B59&lt;2019),1,0)</f>
        <v>0</v>
      </c>
      <c r="G93" s="117">
        <f>IF(AND('Redovisning 2'!B59&gt;2005,'Redovisning 2'!B59&lt;2011),1,0)</f>
        <v>0</v>
      </c>
      <c r="H93" s="117">
        <f>IF(AND('Redovisning 2'!B59&gt;1997,'Redovisning 2'!B59&lt;2006),1,0)</f>
        <v>0</v>
      </c>
      <c r="I93" s="117">
        <f>E93*'Redovisning 2'!AC59</f>
        <v>0</v>
      </c>
      <c r="J93" s="117">
        <f>F93*'Redovisning 2'!AC59</f>
        <v>0</v>
      </c>
      <c r="K93" s="117">
        <f>G93*'Redovisning 2'!AC59</f>
        <v>0</v>
      </c>
      <c r="L93" s="135">
        <f>H93*'Redovisning 2'!AC59</f>
        <v>0</v>
      </c>
      <c r="M93" s="152"/>
      <c r="N93" s="1"/>
    </row>
    <row r="94" spans="1:14" x14ac:dyDescent="0.35">
      <c r="A94" s="134">
        <f>IF('Redovisning 2'!C60="Kvinna",1,0)</f>
        <v>0</v>
      </c>
      <c r="B94" s="117">
        <f>IF('Redovisning 2'!C60="man",1,0)</f>
        <v>0</v>
      </c>
      <c r="C94" s="117">
        <f>A94*'Redovisning 2'!AC60</f>
        <v>0</v>
      </c>
      <c r="D94" s="117">
        <f>B94*'Redovisning 2'!AC60</f>
        <v>0</v>
      </c>
      <c r="E94" s="117">
        <f>IF('Redovisning 2'!B60&gt;2018,1,0)</f>
        <v>0</v>
      </c>
      <c r="F94" s="117">
        <f>IF(AND('Redovisning 2'!B60&gt;2010,'Redovisning 2'!B60&lt;2019),1,0)</f>
        <v>0</v>
      </c>
      <c r="G94" s="117">
        <f>IF(AND('Redovisning 2'!B60&gt;2005,'Redovisning 2'!B60&lt;2011),1,0)</f>
        <v>0</v>
      </c>
      <c r="H94" s="117">
        <f>IF(AND('Redovisning 2'!B60&gt;1997,'Redovisning 2'!B60&lt;2006),1,0)</f>
        <v>0</v>
      </c>
      <c r="I94" s="117">
        <f>E94*'Redovisning 2'!AC60</f>
        <v>0</v>
      </c>
      <c r="J94" s="117">
        <f>F94*'Redovisning 2'!AC60</f>
        <v>0</v>
      </c>
      <c r="K94" s="117">
        <f>G94*'Redovisning 2'!AC60</f>
        <v>0</v>
      </c>
      <c r="L94" s="135">
        <f>H94*'Redovisning 2'!AC60</f>
        <v>0</v>
      </c>
      <c r="M94" s="152"/>
      <c r="N94" s="1"/>
    </row>
    <row r="95" spans="1:14" x14ac:dyDescent="0.35">
      <c r="A95" s="134">
        <f>IF('Redovisning 2'!C61="Kvinna",1,0)</f>
        <v>0</v>
      </c>
      <c r="B95" s="117">
        <f>IF('Redovisning 2'!C61="man",1,0)</f>
        <v>0</v>
      </c>
      <c r="C95" s="117">
        <f>A95*'Redovisning 2'!AC61</f>
        <v>0</v>
      </c>
      <c r="D95" s="117">
        <f>B95*'Redovisning 2'!AC61</f>
        <v>0</v>
      </c>
      <c r="E95" s="117">
        <f>IF('Redovisning 2'!B61&gt;2018,1,0)</f>
        <v>0</v>
      </c>
      <c r="F95" s="117">
        <f>IF(AND('Redovisning 2'!B61&gt;2010,'Redovisning 2'!B61&lt;2019),1,0)</f>
        <v>0</v>
      </c>
      <c r="G95" s="117">
        <f>IF(AND('Redovisning 2'!B61&gt;2005,'Redovisning 2'!B61&lt;2011),1,0)</f>
        <v>0</v>
      </c>
      <c r="H95" s="117">
        <f>IF(AND('Redovisning 2'!B61&gt;1997,'Redovisning 2'!B61&lt;2006),1,0)</f>
        <v>0</v>
      </c>
      <c r="I95" s="117">
        <f>E95*'Redovisning 2'!AC61</f>
        <v>0</v>
      </c>
      <c r="J95" s="117">
        <f>F95*'Redovisning 2'!AC61</f>
        <v>0</v>
      </c>
      <c r="K95" s="117">
        <f>G95*'Redovisning 2'!AC61</f>
        <v>0</v>
      </c>
      <c r="L95" s="135">
        <f>H95*'Redovisning 2'!AC61</f>
        <v>0</v>
      </c>
      <c r="M95" s="152"/>
      <c r="N95" s="1"/>
    </row>
    <row r="96" spans="1:14" x14ac:dyDescent="0.35">
      <c r="A96" s="134">
        <f>IF('Redovisning 2'!C62="Kvinna",1,0)</f>
        <v>0</v>
      </c>
      <c r="B96" s="117">
        <f>IF('Redovisning 2'!C62="man",1,0)</f>
        <v>0</v>
      </c>
      <c r="C96" s="117">
        <f>A96*'Redovisning 2'!AC62</f>
        <v>0</v>
      </c>
      <c r="D96" s="117">
        <f>B96*'Redovisning 2'!AC62</f>
        <v>0</v>
      </c>
      <c r="E96" s="117">
        <f>IF('Redovisning 2'!B62&gt;2018,1,0)</f>
        <v>0</v>
      </c>
      <c r="F96" s="117">
        <f>IF(AND('Redovisning 2'!B62&gt;2010,'Redovisning 2'!B62&lt;2019),1,0)</f>
        <v>0</v>
      </c>
      <c r="G96" s="117">
        <f>IF(AND('Redovisning 2'!B62&gt;2005,'Redovisning 2'!B62&lt;2011),1,0)</f>
        <v>0</v>
      </c>
      <c r="H96" s="117">
        <f>IF(AND('Redovisning 2'!B62&gt;1997,'Redovisning 2'!B62&lt;2006),1,0)</f>
        <v>0</v>
      </c>
      <c r="I96" s="117">
        <f>E96*'Redovisning 2'!AC62</f>
        <v>0</v>
      </c>
      <c r="J96" s="117">
        <f>F96*'Redovisning 2'!AC62</f>
        <v>0</v>
      </c>
      <c r="K96" s="117">
        <f>G96*'Redovisning 2'!AC62</f>
        <v>0</v>
      </c>
      <c r="L96" s="135">
        <f>H96*'Redovisning 2'!AC62</f>
        <v>0</v>
      </c>
      <c r="M96" s="152"/>
      <c r="N96" s="1"/>
    </row>
    <row r="97" spans="1:14" x14ac:dyDescent="0.35">
      <c r="A97" s="134">
        <f>IF('Redovisning 2'!C63="Kvinna",1,0)</f>
        <v>0</v>
      </c>
      <c r="B97" s="117">
        <f>IF('Redovisning 2'!C63="man",1,0)</f>
        <v>0</v>
      </c>
      <c r="C97" s="117">
        <f>A97*'Redovisning 2'!AC63</f>
        <v>0</v>
      </c>
      <c r="D97" s="117">
        <f>B97*'Redovisning 2'!AC63</f>
        <v>0</v>
      </c>
      <c r="E97" s="117">
        <f>IF('Redovisning 2'!B63&gt;2018,1,0)</f>
        <v>0</v>
      </c>
      <c r="F97" s="117">
        <f>IF(AND('Redovisning 2'!B63&gt;2010,'Redovisning 2'!B63&lt;2019),1,0)</f>
        <v>0</v>
      </c>
      <c r="G97" s="117">
        <f>IF(AND('Redovisning 2'!B63&gt;2005,'Redovisning 2'!B63&lt;2011),1,0)</f>
        <v>0</v>
      </c>
      <c r="H97" s="117">
        <f>IF(AND('Redovisning 2'!B63&gt;1997,'Redovisning 2'!B63&lt;2006),1,0)</f>
        <v>0</v>
      </c>
      <c r="I97" s="117">
        <f>E97*'Redovisning 2'!AC63</f>
        <v>0</v>
      </c>
      <c r="J97" s="117">
        <f>F97*'Redovisning 2'!AC63</f>
        <v>0</v>
      </c>
      <c r="K97" s="117">
        <f>G97*'Redovisning 2'!AC63</f>
        <v>0</v>
      </c>
      <c r="L97" s="135">
        <f>H97*'Redovisning 2'!AC63</f>
        <v>0</v>
      </c>
      <c r="M97" s="152"/>
      <c r="N97" s="1"/>
    </row>
    <row r="98" spans="1:14" x14ac:dyDescent="0.35">
      <c r="A98" s="134">
        <f>IF('Redovisning 2'!C64="Kvinna",1,0)</f>
        <v>0</v>
      </c>
      <c r="B98" s="117">
        <f>IF('Redovisning 2'!C64="man",1,0)</f>
        <v>0</v>
      </c>
      <c r="C98" s="117">
        <f>A98*'Redovisning 2'!AC64</f>
        <v>0</v>
      </c>
      <c r="D98" s="117">
        <f>B98*'Redovisning 2'!AC64</f>
        <v>0</v>
      </c>
      <c r="E98" s="117">
        <f>IF('Redovisning 2'!B64&gt;2018,1,0)</f>
        <v>0</v>
      </c>
      <c r="F98" s="117">
        <f>IF(AND('Redovisning 2'!B64&gt;2010,'Redovisning 2'!B64&lt;2019),1,0)</f>
        <v>0</v>
      </c>
      <c r="G98" s="117">
        <f>IF(AND('Redovisning 2'!B64&gt;2005,'Redovisning 2'!B64&lt;2011),1,0)</f>
        <v>0</v>
      </c>
      <c r="H98" s="117">
        <f>IF(AND('Redovisning 2'!B64&gt;1997,'Redovisning 2'!B64&lt;2006),1,0)</f>
        <v>0</v>
      </c>
      <c r="I98" s="117">
        <f>E98*'Redovisning 2'!AC64</f>
        <v>0</v>
      </c>
      <c r="J98" s="117">
        <f>F98*'Redovisning 2'!AC64</f>
        <v>0</v>
      </c>
      <c r="K98" s="117">
        <f>G98*'Redovisning 2'!AC64</f>
        <v>0</v>
      </c>
      <c r="L98" s="135">
        <f>H98*'Redovisning 2'!AC64</f>
        <v>0</v>
      </c>
      <c r="M98" s="152"/>
      <c r="N98" s="1"/>
    </row>
    <row r="99" spans="1:14" x14ac:dyDescent="0.35">
      <c r="A99" s="134">
        <f>IF('Redovisning 2'!C65="Kvinna",1,0)</f>
        <v>0</v>
      </c>
      <c r="B99" s="117">
        <f>IF('Redovisning 2'!C65="man",1,0)</f>
        <v>0</v>
      </c>
      <c r="C99" s="117">
        <f>A99*'Redovisning 2'!AC65</f>
        <v>0</v>
      </c>
      <c r="D99" s="117">
        <f>B99*'Redovisning 2'!AC65</f>
        <v>0</v>
      </c>
      <c r="E99" s="117">
        <f>IF('Redovisning 2'!B65&gt;2018,1,0)</f>
        <v>0</v>
      </c>
      <c r="F99" s="117">
        <f>IF(AND('Redovisning 2'!B65&gt;2010,'Redovisning 2'!B65&lt;2019),1,0)</f>
        <v>0</v>
      </c>
      <c r="G99" s="117">
        <f>IF(AND('Redovisning 2'!B65&gt;2005,'Redovisning 2'!B65&lt;2011),1,0)</f>
        <v>0</v>
      </c>
      <c r="H99" s="117">
        <f>IF(AND('Redovisning 2'!B65&gt;1997,'Redovisning 2'!B65&lt;2006),1,0)</f>
        <v>0</v>
      </c>
      <c r="I99" s="117">
        <f>E99*'Redovisning 2'!AC65</f>
        <v>0</v>
      </c>
      <c r="J99" s="117">
        <f>F99*'Redovisning 2'!AC65</f>
        <v>0</v>
      </c>
      <c r="K99" s="117">
        <f>G99*'Redovisning 2'!AC65</f>
        <v>0</v>
      </c>
      <c r="L99" s="135">
        <f>H99*'Redovisning 2'!AC65</f>
        <v>0</v>
      </c>
      <c r="M99" s="152"/>
      <c r="N99" s="1"/>
    </row>
    <row r="100" spans="1:14" x14ac:dyDescent="0.35">
      <c r="A100" s="134">
        <f>IF('Redovisning 2'!C66="Kvinna",1,0)</f>
        <v>0</v>
      </c>
      <c r="B100" s="117">
        <f>IF('Redovisning 2'!C66="man",1,0)</f>
        <v>0</v>
      </c>
      <c r="C100" s="117">
        <f>A100*'Redovisning 2'!AC66</f>
        <v>0</v>
      </c>
      <c r="D100" s="117">
        <f>B100*'Redovisning 2'!AC66</f>
        <v>0</v>
      </c>
      <c r="E100" s="117">
        <f>IF('Redovisning 2'!B66&gt;2018,1,0)</f>
        <v>0</v>
      </c>
      <c r="F100" s="117">
        <f>IF(AND('Redovisning 2'!B66&gt;2010,'Redovisning 2'!B66&lt;2019),1,0)</f>
        <v>0</v>
      </c>
      <c r="G100" s="117">
        <f>IF(AND('Redovisning 2'!B66&gt;2005,'Redovisning 2'!B66&lt;2011),1,0)</f>
        <v>0</v>
      </c>
      <c r="H100" s="117">
        <f>IF(AND('Redovisning 2'!B66&gt;1997,'Redovisning 2'!B66&lt;2006),1,0)</f>
        <v>0</v>
      </c>
      <c r="I100" s="117">
        <f>E100*'Redovisning 2'!AC66</f>
        <v>0</v>
      </c>
      <c r="J100" s="117">
        <f>F100*'Redovisning 2'!AC66</f>
        <v>0</v>
      </c>
      <c r="K100" s="117">
        <f>G100*'Redovisning 2'!AC66</f>
        <v>0</v>
      </c>
      <c r="L100" s="135">
        <f>H100*'Redovisning 2'!AC66</f>
        <v>0</v>
      </c>
      <c r="M100" s="152"/>
      <c r="N100" s="1"/>
    </row>
    <row r="101" spans="1:14" x14ac:dyDescent="0.35">
      <c r="A101" s="134">
        <f>IF('Redovisning 2'!C67="Kvinna",1,0)</f>
        <v>0</v>
      </c>
      <c r="B101" s="117">
        <f>IF('Redovisning 2'!C67="man",1,0)</f>
        <v>0</v>
      </c>
      <c r="C101" s="117">
        <f>A101*'Redovisning 2'!AC67</f>
        <v>0</v>
      </c>
      <c r="D101" s="117">
        <f>B101*'Redovisning 2'!AC67</f>
        <v>0</v>
      </c>
      <c r="E101" s="117">
        <f>IF('Redovisning 2'!B67&gt;2018,1,0)</f>
        <v>0</v>
      </c>
      <c r="F101" s="117">
        <f>IF(AND('Redovisning 2'!B67&gt;2010,'Redovisning 2'!B67&lt;2019),1,0)</f>
        <v>0</v>
      </c>
      <c r="G101" s="117">
        <f>IF(AND('Redovisning 2'!B67&gt;2005,'Redovisning 2'!B67&lt;2011),1,0)</f>
        <v>0</v>
      </c>
      <c r="H101" s="117">
        <f>IF(AND('Redovisning 2'!B67&gt;1997,'Redovisning 2'!B67&lt;2006),1,0)</f>
        <v>0</v>
      </c>
      <c r="I101" s="117">
        <f>E101*'Redovisning 2'!AC67</f>
        <v>0</v>
      </c>
      <c r="J101" s="117">
        <f>F101*'Redovisning 2'!AC67</f>
        <v>0</v>
      </c>
      <c r="K101" s="117">
        <f>G101*'Redovisning 2'!AC67</f>
        <v>0</v>
      </c>
      <c r="L101" s="135">
        <f>H101*'Redovisning 2'!AC67</f>
        <v>0</v>
      </c>
      <c r="M101" s="152"/>
      <c r="N101" s="1"/>
    </row>
    <row r="102" spans="1:14" x14ac:dyDescent="0.35">
      <c r="A102" s="134">
        <f>IF('Redovisning 2'!C68="Kvinna",1,0)</f>
        <v>0</v>
      </c>
      <c r="B102" s="117">
        <f>IF('Redovisning 2'!C68="man",1,0)</f>
        <v>0</v>
      </c>
      <c r="C102" s="117">
        <f>A102*'Redovisning 2'!AC68</f>
        <v>0</v>
      </c>
      <c r="D102" s="117">
        <f>B102*'Redovisning 2'!AC68</f>
        <v>0</v>
      </c>
      <c r="E102" s="117">
        <f>IF('Redovisning 2'!B68&gt;2018,1,0)</f>
        <v>0</v>
      </c>
      <c r="F102" s="117">
        <f>IF(AND('Redovisning 2'!B68&gt;2010,'Redovisning 2'!B68&lt;2019),1,0)</f>
        <v>0</v>
      </c>
      <c r="G102" s="117">
        <f>IF(AND('Redovisning 2'!B68&gt;2005,'Redovisning 2'!B68&lt;2011),1,0)</f>
        <v>0</v>
      </c>
      <c r="H102" s="117">
        <f>IF(AND('Redovisning 2'!B68&gt;1997,'Redovisning 2'!B68&lt;2006),1,0)</f>
        <v>0</v>
      </c>
      <c r="I102" s="117">
        <f>E102*'Redovisning 2'!AC68</f>
        <v>0</v>
      </c>
      <c r="J102" s="117">
        <f>F102*'Redovisning 2'!AC68</f>
        <v>0</v>
      </c>
      <c r="K102" s="117">
        <f>G102*'Redovisning 2'!AC68</f>
        <v>0</v>
      </c>
      <c r="L102" s="135">
        <f>H102*'Redovisning 2'!AC68</f>
        <v>0</v>
      </c>
      <c r="M102" s="152"/>
      <c r="N102" s="1"/>
    </row>
    <row r="103" spans="1:14" x14ac:dyDescent="0.35">
      <c r="A103" s="134">
        <f>IF('Redovisning 2'!C69="Kvinna",1,0)</f>
        <v>0</v>
      </c>
      <c r="B103" s="117">
        <f>IF('Redovisning 2'!C69="man",1,0)</f>
        <v>0</v>
      </c>
      <c r="C103" s="117">
        <f>A103*'Redovisning 2'!AC69</f>
        <v>0</v>
      </c>
      <c r="D103" s="117">
        <f>B103*'Redovisning 2'!AC69</f>
        <v>0</v>
      </c>
      <c r="E103" s="117">
        <f>IF('Redovisning 2'!B69&gt;2018,1,0)</f>
        <v>0</v>
      </c>
      <c r="F103" s="117">
        <f>IF(AND('Redovisning 2'!B69&gt;2010,'Redovisning 2'!B69&lt;2019),1,0)</f>
        <v>0</v>
      </c>
      <c r="G103" s="117">
        <f>IF(AND('Redovisning 2'!B69&gt;2005,'Redovisning 2'!B69&lt;2011),1,0)</f>
        <v>0</v>
      </c>
      <c r="H103" s="117">
        <f>IF(AND('Redovisning 2'!B69&gt;1997,'Redovisning 2'!B69&lt;2006),1,0)</f>
        <v>0</v>
      </c>
      <c r="I103" s="117">
        <f>E103*'Redovisning 2'!AC69</f>
        <v>0</v>
      </c>
      <c r="J103" s="117">
        <f>F103*'Redovisning 2'!AC69</f>
        <v>0</v>
      </c>
      <c r="K103" s="117">
        <f>G103*'Redovisning 2'!AC69</f>
        <v>0</v>
      </c>
      <c r="L103" s="135">
        <f>H103*'Redovisning 2'!AC69</f>
        <v>0</v>
      </c>
      <c r="M103" s="152"/>
      <c r="N103" s="1"/>
    </row>
    <row r="104" spans="1:14" x14ac:dyDescent="0.35">
      <c r="A104" s="134">
        <f>IF('Redovisning 2'!C70="Kvinna",1,0)</f>
        <v>0</v>
      </c>
      <c r="B104" s="117">
        <f>IF('Redovisning 2'!C70="man",1,0)</f>
        <v>0</v>
      </c>
      <c r="C104" s="117">
        <f>A104*'Redovisning 2'!AC70</f>
        <v>0</v>
      </c>
      <c r="D104" s="117">
        <f>B104*'Redovisning 2'!AC70</f>
        <v>0</v>
      </c>
      <c r="E104" s="117">
        <f>IF('Redovisning 2'!B70&gt;2018,1,0)</f>
        <v>0</v>
      </c>
      <c r="F104" s="117">
        <f>IF(AND('Redovisning 2'!B70&gt;2010,'Redovisning 2'!B70&lt;2019),1,0)</f>
        <v>0</v>
      </c>
      <c r="G104" s="117">
        <f>IF(AND('Redovisning 2'!B70&gt;2005,'Redovisning 2'!B70&lt;2011),1,0)</f>
        <v>0</v>
      </c>
      <c r="H104" s="117">
        <f>IF(AND('Redovisning 2'!B70&gt;1997,'Redovisning 2'!B70&lt;2006),1,0)</f>
        <v>0</v>
      </c>
      <c r="I104" s="117">
        <f>E104*'Redovisning 2'!AC70</f>
        <v>0</v>
      </c>
      <c r="J104" s="117">
        <f>F104*'Redovisning 2'!AC70</f>
        <v>0</v>
      </c>
      <c r="K104" s="117">
        <f>G104*'Redovisning 2'!AC70</f>
        <v>0</v>
      </c>
      <c r="L104" s="135">
        <f>H104*'Redovisning 2'!AC70</f>
        <v>0</v>
      </c>
      <c r="M104" s="152"/>
      <c r="N104" s="1"/>
    </row>
    <row r="105" spans="1:14" x14ac:dyDescent="0.35">
      <c r="A105" s="134">
        <f>IF('Redovisning 2'!C71="Kvinna",1,0)</f>
        <v>0</v>
      </c>
      <c r="B105" s="117">
        <f>IF('Redovisning 2'!C71="man",1,0)</f>
        <v>0</v>
      </c>
      <c r="C105" s="117">
        <f>A105*'Redovisning 2'!AC71</f>
        <v>0</v>
      </c>
      <c r="D105" s="117">
        <f>B105*'Redovisning 2'!AC71</f>
        <v>0</v>
      </c>
      <c r="E105" s="117">
        <f>IF('Redovisning 2'!B71&gt;2018,1,0)</f>
        <v>0</v>
      </c>
      <c r="F105" s="117">
        <f>IF(AND('Redovisning 2'!B71&gt;2010,'Redovisning 2'!B71&lt;2019),1,0)</f>
        <v>0</v>
      </c>
      <c r="G105" s="117">
        <f>IF(AND('Redovisning 2'!B71&gt;2005,'Redovisning 2'!B71&lt;2011),1,0)</f>
        <v>0</v>
      </c>
      <c r="H105" s="117">
        <f>IF(AND('Redovisning 2'!B71&gt;1997,'Redovisning 2'!B71&lt;2006),1,0)</f>
        <v>0</v>
      </c>
      <c r="I105" s="117">
        <f>E105*'Redovisning 2'!AC71</f>
        <v>0</v>
      </c>
      <c r="J105" s="117">
        <f>F105*'Redovisning 2'!AC71</f>
        <v>0</v>
      </c>
      <c r="K105" s="117">
        <f>G105*'Redovisning 2'!AC71</f>
        <v>0</v>
      </c>
      <c r="L105" s="135">
        <f>H105*'Redovisning 2'!AC71</f>
        <v>0</v>
      </c>
      <c r="M105" s="152"/>
      <c r="N105" s="1"/>
    </row>
    <row r="106" spans="1:14" x14ac:dyDescent="0.35">
      <c r="A106" s="134">
        <f>IF('Redovisning 2'!C72="Kvinna",1,0)</f>
        <v>0</v>
      </c>
      <c r="B106" s="117">
        <f>IF('Redovisning 2'!C72="man",1,0)</f>
        <v>0</v>
      </c>
      <c r="C106" s="117">
        <f>A106*'Redovisning 2'!AC72</f>
        <v>0</v>
      </c>
      <c r="D106" s="117">
        <f>B106*'Redovisning 2'!AC72</f>
        <v>0</v>
      </c>
      <c r="E106" s="117">
        <f>IF('Redovisning 2'!B72&gt;2018,1,0)</f>
        <v>0</v>
      </c>
      <c r="F106" s="117">
        <f>IF(AND('Redovisning 2'!B72&gt;2010,'Redovisning 2'!B72&lt;2019),1,0)</f>
        <v>0</v>
      </c>
      <c r="G106" s="117">
        <f>IF(AND('Redovisning 2'!B72&gt;2005,'Redovisning 2'!B72&lt;2011),1,0)</f>
        <v>0</v>
      </c>
      <c r="H106" s="117">
        <f>IF(AND('Redovisning 2'!B72&gt;1997,'Redovisning 2'!B72&lt;2006),1,0)</f>
        <v>0</v>
      </c>
      <c r="I106" s="117">
        <f>E106*'Redovisning 2'!AC72</f>
        <v>0</v>
      </c>
      <c r="J106" s="117">
        <f>F106*'Redovisning 2'!AC72</f>
        <v>0</v>
      </c>
      <c r="K106" s="117">
        <f>G106*'Redovisning 2'!AC72</f>
        <v>0</v>
      </c>
      <c r="L106" s="135">
        <f>H106*'Redovisning 2'!AC72</f>
        <v>0</v>
      </c>
      <c r="M106" s="152"/>
      <c r="N106" s="1"/>
    </row>
    <row r="107" spans="1:14" x14ac:dyDescent="0.35">
      <c r="A107" s="134">
        <f>IF('Redovisning 2'!C73="Kvinna",1,0)</f>
        <v>0</v>
      </c>
      <c r="B107" s="117">
        <f>IF('Redovisning 2'!C73="man",1,0)</f>
        <v>0</v>
      </c>
      <c r="C107" s="117">
        <f>A107*'Redovisning 2'!AC73</f>
        <v>0</v>
      </c>
      <c r="D107" s="117">
        <f>B107*'Redovisning 2'!AC73</f>
        <v>0</v>
      </c>
      <c r="E107" s="117">
        <f>IF('Redovisning 2'!B73&gt;2018,1,0)</f>
        <v>0</v>
      </c>
      <c r="F107" s="117">
        <f>IF(AND('Redovisning 2'!B73&gt;2010,'Redovisning 2'!B73&lt;2019),1,0)</f>
        <v>0</v>
      </c>
      <c r="G107" s="117">
        <f>IF(AND('Redovisning 2'!B73&gt;2005,'Redovisning 2'!B73&lt;2011),1,0)</f>
        <v>0</v>
      </c>
      <c r="H107" s="117">
        <f>IF(AND('Redovisning 2'!B73&gt;1997,'Redovisning 2'!B73&lt;2006),1,0)</f>
        <v>0</v>
      </c>
      <c r="I107" s="117">
        <f>E107*'Redovisning 2'!AC73</f>
        <v>0</v>
      </c>
      <c r="J107" s="117">
        <f>F107*'Redovisning 2'!AC73</f>
        <v>0</v>
      </c>
      <c r="K107" s="117">
        <f>G107*'Redovisning 2'!AC73</f>
        <v>0</v>
      </c>
      <c r="L107" s="135">
        <f>H107*'Redovisning 2'!AC73</f>
        <v>0</v>
      </c>
      <c r="M107" s="152"/>
      <c r="N107" s="1"/>
    </row>
    <row r="108" spans="1:14" x14ac:dyDescent="0.35">
      <c r="A108" s="134">
        <f>IF('Redovisning 2'!C74="Kvinna",1,0)</f>
        <v>0</v>
      </c>
      <c r="B108" s="117">
        <f>IF('Redovisning 2'!C74="man",1,0)</f>
        <v>0</v>
      </c>
      <c r="C108" s="117">
        <f>A108*'Redovisning 2'!AC74</f>
        <v>0</v>
      </c>
      <c r="D108" s="117">
        <f>B108*'Redovisning 2'!AC74</f>
        <v>0</v>
      </c>
      <c r="E108" s="117">
        <f>IF('Redovisning 2'!B74&gt;2018,1,0)</f>
        <v>0</v>
      </c>
      <c r="F108" s="117">
        <f>IF(AND('Redovisning 2'!B74&gt;2010,'Redovisning 2'!B74&lt;2019),1,0)</f>
        <v>0</v>
      </c>
      <c r="G108" s="117">
        <f>IF(AND('Redovisning 2'!B74&gt;2005,'Redovisning 2'!B74&lt;2011),1,0)</f>
        <v>0</v>
      </c>
      <c r="H108" s="117">
        <f>IF(AND('Redovisning 2'!B74&gt;1997,'Redovisning 2'!B74&lt;2006),1,0)</f>
        <v>0</v>
      </c>
      <c r="I108" s="117">
        <f>E108*'Redovisning 2'!AC74</f>
        <v>0</v>
      </c>
      <c r="J108" s="117">
        <f>F108*'Redovisning 2'!AC74</f>
        <v>0</v>
      </c>
      <c r="K108" s="117">
        <f>G108*'Redovisning 2'!AC74</f>
        <v>0</v>
      </c>
      <c r="L108" s="135">
        <f>H108*'Redovisning 2'!AC74</f>
        <v>0</v>
      </c>
      <c r="M108" s="152"/>
      <c r="N108" s="1"/>
    </row>
    <row r="109" spans="1:14" x14ac:dyDescent="0.35">
      <c r="A109" s="134">
        <f>IF('Redovisning 2'!C75="Kvinna",1,0)</f>
        <v>0</v>
      </c>
      <c r="B109" s="117">
        <f>IF('Redovisning 2'!C75="man",1,0)</f>
        <v>0</v>
      </c>
      <c r="C109" s="117">
        <f>A109*'Redovisning 2'!AC75</f>
        <v>0</v>
      </c>
      <c r="D109" s="117">
        <f>B109*'Redovisning 2'!AC75</f>
        <v>0</v>
      </c>
      <c r="E109" s="117">
        <f>IF('Redovisning 2'!B75&gt;2018,1,0)</f>
        <v>0</v>
      </c>
      <c r="F109" s="117">
        <f>IF(AND('Redovisning 2'!B75&gt;2010,'Redovisning 2'!B75&lt;2019),1,0)</f>
        <v>0</v>
      </c>
      <c r="G109" s="117">
        <f>IF(AND('Redovisning 2'!B75&gt;2005,'Redovisning 2'!B75&lt;2011),1,0)</f>
        <v>0</v>
      </c>
      <c r="H109" s="117">
        <f>IF(AND('Redovisning 2'!B75&gt;1997,'Redovisning 2'!B75&lt;2006),1,0)</f>
        <v>0</v>
      </c>
      <c r="I109" s="117">
        <f>E109*'Redovisning 2'!AC75</f>
        <v>0</v>
      </c>
      <c r="J109" s="117">
        <f>F109*'Redovisning 2'!AC75</f>
        <v>0</v>
      </c>
      <c r="K109" s="117">
        <f>G109*'Redovisning 2'!AC75</f>
        <v>0</v>
      </c>
      <c r="L109" s="135">
        <f>H109*'Redovisning 2'!AC75</f>
        <v>0</v>
      </c>
      <c r="M109" s="152"/>
      <c r="N109" s="1"/>
    </row>
    <row r="110" spans="1:14" x14ac:dyDescent="0.35">
      <c r="A110" s="134">
        <f>IF('Redovisning 2'!C76="Kvinna",1,0)</f>
        <v>0</v>
      </c>
      <c r="B110" s="117">
        <f>IF('Redovisning 2'!C76="man",1,0)</f>
        <v>0</v>
      </c>
      <c r="C110" s="117">
        <f>A110*'Redovisning 2'!AC76</f>
        <v>0</v>
      </c>
      <c r="D110" s="117">
        <f>B110*'Redovisning 2'!AC76</f>
        <v>0</v>
      </c>
      <c r="E110" s="117">
        <f>IF('Redovisning 2'!B76&gt;2018,1,0)</f>
        <v>0</v>
      </c>
      <c r="F110" s="117">
        <f>IF(AND('Redovisning 2'!B76&gt;2010,'Redovisning 2'!B76&lt;2019),1,0)</f>
        <v>0</v>
      </c>
      <c r="G110" s="117">
        <f>IF(AND('Redovisning 2'!B76&gt;2005,'Redovisning 2'!B76&lt;2011),1,0)</f>
        <v>0</v>
      </c>
      <c r="H110" s="117">
        <f>IF(AND('Redovisning 2'!B76&gt;1997,'Redovisning 2'!B76&lt;2006),1,0)</f>
        <v>0</v>
      </c>
      <c r="I110" s="117">
        <f>E110*'Redovisning 2'!AC76</f>
        <v>0</v>
      </c>
      <c r="J110" s="117">
        <f>F110*'Redovisning 2'!AC76</f>
        <v>0</v>
      </c>
      <c r="K110" s="117">
        <f>G110*'Redovisning 2'!AC76</f>
        <v>0</v>
      </c>
      <c r="L110" s="135">
        <f>H110*'Redovisning 2'!AC76</f>
        <v>0</v>
      </c>
      <c r="M110" s="152"/>
      <c r="N110" s="1"/>
    </row>
    <row r="111" spans="1:14" x14ac:dyDescent="0.35">
      <c r="A111" s="134">
        <f>IF('Redovisning 2'!C77="Kvinna",1,0)</f>
        <v>0</v>
      </c>
      <c r="B111" s="117">
        <f>IF('Redovisning 2'!C77="man",1,0)</f>
        <v>0</v>
      </c>
      <c r="C111" s="117">
        <f>A111*'Redovisning 2'!AC77</f>
        <v>0</v>
      </c>
      <c r="D111" s="117">
        <f>B111*'Redovisning 2'!AC77</f>
        <v>0</v>
      </c>
      <c r="E111" s="117">
        <f>IF('Redovisning 2'!B77&gt;2018,1,0)</f>
        <v>0</v>
      </c>
      <c r="F111" s="117">
        <f>IF(AND('Redovisning 2'!B77&gt;2010,'Redovisning 2'!B77&lt;2019),1,0)</f>
        <v>0</v>
      </c>
      <c r="G111" s="117">
        <f>IF(AND('Redovisning 2'!B77&gt;2005,'Redovisning 2'!B77&lt;2011),1,0)</f>
        <v>0</v>
      </c>
      <c r="H111" s="117">
        <f>IF(AND('Redovisning 2'!B77&gt;1997,'Redovisning 2'!B77&lt;2006),1,0)</f>
        <v>0</v>
      </c>
      <c r="I111" s="117">
        <f>E111*'Redovisning 2'!AC77</f>
        <v>0</v>
      </c>
      <c r="J111" s="117">
        <f>F111*'Redovisning 2'!AC77</f>
        <v>0</v>
      </c>
      <c r="K111" s="117">
        <f>G111*'Redovisning 2'!AC77</f>
        <v>0</v>
      </c>
      <c r="L111" s="135">
        <f>H111*'Redovisning 2'!AC77</f>
        <v>0</v>
      </c>
      <c r="M111" s="152"/>
      <c r="N111" s="1"/>
    </row>
    <row r="112" spans="1:14" x14ac:dyDescent="0.35">
      <c r="A112" s="134">
        <f>IF('Redovisning 2'!C78="Kvinna",1,0)</f>
        <v>0</v>
      </c>
      <c r="B112" s="117">
        <f>IF('Redovisning 2'!C78="man",1,0)</f>
        <v>0</v>
      </c>
      <c r="C112" s="117">
        <f>A112*'Redovisning 2'!AC78</f>
        <v>0</v>
      </c>
      <c r="D112" s="117">
        <f>B112*'Redovisning 2'!AC78</f>
        <v>0</v>
      </c>
      <c r="E112" s="117">
        <f>IF('Redovisning 2'!B78&gt;2018,1,0)</f>
        <v>0</v>
      </c>
      <c r="F112" s="117">
        <f>IF(AND('Redovisning 2'!B78&gt;2010,'Redovisning 2'!B78&lt;2019),1,0)</f>
        <v>0</v>
      </c>
      <c r="G112" s="117">
        <f>IF(AND('Redovisning 2'!B78&gt;2005,'Redovisning 2'!B78&lt;2011),1,0)</f>
        <v>0</v>
      </c>
      <c r="H112" s="117">
        <f>IF(AND('Redovisning 2'!B78&gt;1997,'Redovisning 2'!B78&lt;2006),1,0)</f>
        <v>0</v>
      </c>
      <c r="I112" s="117">
        <f>E112*'Redovisning 2'!AC78</f>
        <v>0</v>
      </c>
      <c r="J112" s="117">
        <f>F112*'Redovisning 2'!AC78</f>
        <v>0</v>
      </c>
      <c r="K112" s="117">
        <f>G112*'Redovisning 2'!AC78</f>
        <v>0</v>
      </c>
      <c r="L112" s="135">
        <f>H112*'Redovisning 2'!AC78</f>
        <v>0</v>
      </c>
      <c r="M112" s="152"/>
      <c r="N112" s="1"/>
    </row>
    <row r="113" spans="1:14" x14ac:dyDescent="0.35">
      <c r="A113" s="134">
        <f>IF('Redovisning 2'!C79="Kvinna",1,0)</f>
        <v>0</v>
      </c>
      <c r="B113" s="117">
        <f>IF('Redovisning 2'!C79="man",1,0)</f>
        <v>0</v>
      </c>
      <c r="C113" s="117">
        <f>A113*'Redovisning 2'!AC79</f>
        <v>0</v>
      </c>
      <c r="D113" s="117">
        <f>B113*'Redovisning 2'!AC79</f>
        <v>0</v>
      </c>
      <c r="E113" s="117">
        <f>IF('Redovisning 2'!B79&gt;2018,1,0)</f>
        <v>0</v>
      </c>
      <c r="F113" s="117">
        <f>IF(AND('Redovisning 2'!B79&gt;2010,'Redovisning 2'!B79&lt;2019),1,0)</f>
        <v>0</v>
      </c>
      <c r="G113" s="117">
        <f>IF(AND('Redovisning 2'!B79&gt;2005,'Redovisning 2'!B79&lt;2011),1,0)</f>
        <v>0</v>
      </c>
      <c r="H113" s="117">
        <f>IF(AND('Redovisning 2'!B79&gt;1997,'Redovisning 2'!B79&lt;2006),1,0)</f>
        <v>0</v>
      </c>
      <c r="I113" s="117">
        <f>E113*'Redovisning 2'!AC79</f>
        <v>0</v>
      </c>
      <c r="J113" s="117">
        <f>F113*'Redovisning 2'!AC79</f>
        <v>0</v>
      </c>
      <c r="K113" s="117">
        <f>G113*'Redovisning 2'!AC79</f>
        <v>0</v>
      </c>
      <c r="L113" s="135">
        <f>H113*'Redovisning 2'!AC79</f>
        <v>0</v>
      </c>
      <c r="M113" s="152"/>
      <c r="N113" s="1"/>
    </row>
    <row r="114" spans="1:14" x14ac:dyDescent="0.35">
      <c r="A114" s="134">
        <f>IF('Redovisning 2'!C80="Kvinna",1,0)</f>
        <v>0</v>
      </c>
      <c r="B114" s="117">
        <f>IF('Redovisning 2'!C80="man",1,0)</f>
        <v>0</v>
      </c>
      <c r="C114" s="117">
        <f>A114*'Redovisning 2'!AC80</f>
        <v>0</v>
      </c>
      <c r="D114" s="117">
        <f>B114*'Redovisning 2'!AC80</f>
        <v>0</v>
      </c>
      <c r="E114" s="117">
        <f>IF('Redovisning 2'!B80&gt;2018,1,0)</f>
        <v>0</v>
      </c>
      <c r="F114" s="117">
        <f>IF(AND('Redovisning 2'!B80&gt;2010,'Redovisning 2'!B80&lt;2019),1,0)</f>
        <v>0</v>
      </c>
      <c r="G114" s="117">
        <f>IF(AND('Redovisning 2'!B80&gt;2005,'Redovisning 2'!B80&lt;2011),1,0)</f>
        <v>0</v>
      </c>
      <c r="H114" s="117">
        <f>IF(AND('Redovisning 2'!B80&gt;1997,'Redovisning 2'!B80&lt;2006),1,0)</f>
        <v>0</v>
      </c>
      <c r="I114" s="117">
        <f>E114*'Redovisning 2'!AC80</f>
        <v>0</v>
      </c>
      <c r="J114" s="117">
        <f>F114*'Redovisning 2'!AC80</f>
        <v>0</v>
      </c>
      <c r="K114" s="117">
        <f>G114*'Redovisning 2'!AC80</f>
        <v>0</v>
      </c>
      <c r="L114" s="135">
        <f>H114*'Redovisning 2'!AC80</f>
        <v>0</v>
      </c>
      <c r="M114" s="152"/>
      <c r="N114" s="1"/>
    </row>
    <row r="115" spans="1:14" x14ac:dyDescent="0.35">
      <c r="A115" s="134">
        <f>IF('Redovisning 2'!C81="Kvinna",1,0)</f>
        <v>0</v>
      </c>
      <c r="B115" s="117">
        <f>IF('Redovisning 2'!C81="man",1,0)</f>
        <v>0</v>
      </c>
      <c r="C115" s="117">
        <f>A115*'Redovisning 2'!AC81</f>
        <v>0</v>
      </c>
      <c r="D115" s="117">
        <f>B115*'Redovisning 2'!AC81</f>
        <v>0</v>
      </c>
      <c r="E115" s="117">
        <f>IF('Redovisning 2'!B81&gt;2018,1,0)</f>
        <v>0</v>
      </c>
      <c r="F115" s="117">
        <f>IF(AND('Redovisning 2'!B81&gt;2010,'Redovisning 2'!B81&lt;2019),1,0)</f>
        <v>0</v>
      </c>
      <c r="G115" s="117">
        <f>IF(AND('Redovisning 2'!B81&gt;2005,'Redovisning 2'!B81&lt;2011),1,0)</f>
        <v>0</v>
      </c>
      <c r="H115" s="117">
        <f>IF(AND('Redovisning 2'!B81&gt;1997,'Redovisning 2'!B81&lt;2006),1,0)</f>
        <v>0</v>
      </c>
      <c r="I115" s="117">
        <f>E115*'Redovisning 2'!AC81</f>
        <v>0</v>
      </c>
      <c r="J115" s="117">
        <f>F115*'Redovisning 2'!AC81</f>
        <v>0</v>
      </c>
      <c r="K115" s="117">
        <f>G115*'Redovisning 2'!AC81</f>
        <v>0</v>
      </c>
      <c r="L115" s="135">
        <f>H115*'Redovisning 2'!AC81</f>
        <v>0</v>
      </c>
      <c r="M115" s="152"/>
      <c r="N115" s="1"/>
    </row>
    <row r="116" spans="1:14" x14ac:dyDescent="0.35">
      <c r="A116" s="134">
        <f>IF('Redovisning 2'!C82="Kvinna",1,0)</f>
        <v>0</v>
      </c>
      <c r="B116" s="117">
        <f>IF('Redovisning 2'!C82="man",1,0)</f>
        <v>0</v>
      </c>
      <c r="C116" s="117">
        <f>A116*'Redovisning 2'!AC82</f>
        <v>0</v>
      </c>
      <c r="D116" s="117">
        <f>B116*'Redovisning 2'!AC82</f>
        <v>0</v>
      </c>
      <c r="E116" s="117">
        <f>IF('Redovisning 2'!B82&gt;2018,1,0)</f>
        <v>0</v>
      </c>
      <c r="F116" s="117">
        <f>IF(AND('Redovisning 2'!B82&gt;2010,'Redovisning 2'!B82&lt;2019),1,0)</f>
        <v>0</v>
      </c>
      <c r="G116" s="117">
        <f>IF(AND('Redovisning 2'!B82&gt;2005,'Redovisning 2'!B82&lt;2011),1,0)</f>
        <v>0</v>
      </c>
      <c r="H116" s="117">
        <f>IF(AND('Redovisning 2'!B82&gt;1997,'Redovisning 2'!B82&lt;2006),1,0)</f>
        <v>0</v>
      </c>
      <c r="I116" s="117">
        <f>E116*'Redovisning 2'!AC82</f>
        <v>0</v>
      </c>
      <c r="J116" s="117">
        <f>F116*'Redovisning 2'!AC82</f>
        <v>0</v>
      </c>
      <c r="K116" s="117">
        <f>G116*'Redovisning 2'!AC82</f>
        <v>0</v>
      </c>
      <c r="L116" s="135">
        <f>H116*'Redovisning 2'!AC82</f>
        <v>0</v>
      </c>
      <c r="M116" s="152"/>
      <c r="N116" s="1"/>
    </row>
    <row r="117" spans="1:14" x14ac:dyDescent="0.35">
      <c r="A117" s="134">
        <f>IF('Redovisning 2'!C83="Kvinna",1,0)</f>
        <v>0</v>
      </c>
      <c r="B117" s="117">
        <f>IF('Redovisning 2'!C83="man",1,0)</f>
        <v>0</v>
      </c>
      <c r="C117" s="117">
        <f>A117*'Redovisning 2'!AC83</f>
        <v>0</v>
      </c>
      <c r="D117" s="117">
        <f>B117*'Redovisning 2'!AC83</f>
        <v>0</v>
      </c>
      <c r="E117" s="117">
        <f>IF('Redovisning 2'!B83&gt;2018,1,0)</f>
        <v>0</v>
      </c>
      <c r="F117" s="117">
        <f>IF(AND('Redovisning 2'!B83&gt;2010,'Redovisning 2'!B83&lt;2019),1,0)</f>
        <v>0</v>
      </c>
      <c r="G117" s="117">
        <f>IF(AND('Redovisning 2'!B83&gt;2005,'Redovisning 2'!B83&lt;2011),1,0)</f>
        <v>0</v>
      </c>
      <c r="H117" s="117">
        <f>IF(AND('Redovisning 2'!B83&gt;1997,'Redovisning 2'!B83&lt;2006),1,0)</f>
        <v>0</v>
      </c>
      <c r="I117" s="117">
        <f>E117*'Redovisning 2'!AC83</f>
        <v>0</v>
      </c>
      <c r="J117" s="117">
        <f>F117*'Redovisning 2'!AC83</f>
        <v>0</v>
      </c>
      <c r="K117" s="117">
        <f>G117*'Redovisning 2'!AC83</f>
        <v>0</v>
      </c>
      <c r="L117" s="135">
        <f>H117*'Redovisning 2'!AC83</f>
        <v>0</v>
      </c>
      <c r="M117" s="152"/>
      <c r="N117" s="1"/>
    </row>
    <row r="118" spans="1:14" x14ac:dyDescent="0.35">
      <c r="A118" s="134">
        <f>IF('Redovisning 2'!C84="Kvinna",1,0)</f>
        <v>0</v>
      </c>
      <c r="B118" s="117">
        <f>IF('Redovisning 2'!C84="man",1,0)</f>
        <v>0</v>
      </c>
      <c r="C118" s="117">
        <f>A118*'Redovisning 2'!AC84</f>
        <v>0</v>
      </c>
      <c r="D118" s="117">
        <f>B118*'Redovisning 2'!AC84</f>
        <v>0</v>
      </c>
      <c r="E118" s="117">
        <f>IF('Redovisning 2'!B84&gt;2018,1,0)</f>
        <v>0</v>
      </c>
      <c r="F118" s="117">
        <f>IF(AND('Redovisning 2'!B84&gt;2010,'Redovisning 2'!B84&lt;2019),1,0)</f>
        <v>0</v>
      </c>
      <c r="G118" s="117">
        <f>IF(AND('Redovisning 2'!B84&gt;2005,'Redovisning 2'!B84&lt;2011),1,0)</f>
        <v>0</v>
      </c>
      <c r="H118" s="117">
        <f>IF(AND('Redovisning 2'!B84&gt;1997,'Redovisning 2'!B84&lt;2006),1,0)</f>
        <v>0</v>
      </c>
      <c r="I118" s="117">
        <f>E118*'Redovisning 2'!AC84</f>
        <v>0</v>
      </c>
      <c r="J118" s="117">
        <f>F118*'Redovisning 2'!AC84</f>
        <v>0</v>
      </c>
      <c r="K118" s="117">
        <f>G118*'Redovisning 2'!AC84</f>
        <v>0</v>
      </c>
      <c r="L118" s="135">
        <f>H118*'Redovisning 2'!AC84</f>
        <v>0</v>
      </c>
      <c r="M118" s="152"/>
      <c r="N118" s="1"/>
    </row>
    <row r="119" spans="1:14" x14ac:dyDescent="0.35">
      <c r="A119" s="136">
        <f t="shared" ref="A119:L119" si="1">SUM(A64:A118)</f>
        <v>1</v>
      </c>
      <c r="B119" s="137">
        <f t="shared" si="1"/>
        <v>1</v>
      </c>
      <c r="C119" s="137">
        <f t="shared" si="1"/>
        <v>1</v>
      </c>
      <c r="D119" s="137">
        <f t="shared" si="1"/>
        <v>1</v>
      </c>
      <c r="E119" s="137">
        <f t="shared" si="1"/>
        <v>0</v>
      </c>
      <c r="F119" s="137">
        <f t="shared" si="1"/>
        <v>0</v>
      </c>
      <c r="G119" s="137">
        <f t="shared" si="1"/>
        <v>1</v>
      </c>
      <c r="H119" s="137">
        <f t="shared" si="1"/>
        <v>1</v>
      </c>
      <c r="I119" s="137">
        <f t="shared" si="1"/>
        <v>0</v>
      </c>
      <c r="J119" s="137">
        <f t="shared" si="1"/>
        <v>0</v>
      </c>
      <c r="K119" s="137">
        <f t="shared" si="1"/>
        <v>1</v>
      </c>
      <c r="L119" s="138">
        <f t="shared" si="1"/>
        <v>1</v>
      </c>
      <c r="M119" s="154">
        <f>SUM(M64:M118)</f>
        <v>0</v>
      </c>
      <c r="N119" s="154">
        <f>SUM(N64:N118)</f>
        <v>0</v>
      </c>
    </row>
    <row r="121" spans="1:14" x14ac:dyDescent="0.35">
      <c r="A121" s="163" t="s">
        <v>86</v>
      </c>
    </row>
    <row r="122" spans="1:14" x14ac:dyDescent="0.35">
      <c r="A122" s="130" t="s">
        <v>45</v>
      </c>
      <c r="B122" s="131" t="s">
        <v>43</v>
      </c>
      <c r="C122" s="131" t="s">
        <v>46</v>
      </c>
      <c r="D122" s="131" t="s">
        <v>44</v>
      </c>
      <c r="E122" s="131" t="s">
        <v>56</v>
      </c>
      <c r="F122" s="131" t="s">
        <v>61</v>
      </c>
      <c r="G122" s="132" t="s">
        <v>62</v>
      </c>
      <c r="H122" s="131" t="s">
        <v>63</v>
      </c>
      <c r="I122" s="131" t="s">
        <v>57</v>
      </c>
      <c r="J122" s="131" t="s">
        <v>58</v>
      </c>
      <c r="K122" s="131" t="s">
        <v>59</v>
      </c>
      <c r="L122" s="133" t="s">
        <v>60</v>
      </c>
      <c r="M122" s="153" t="s">
        <v>89</v>
      </c>
      <c r="N122" s="153" t="s">
        <v>88</v>
      </c>
    </row>
    <row r="123" spans="1:14" x14ac:dyDescent="0.35">
      <c r="A123" s="134">
        <f>IF('Redovisning 3'!C30="Kvinna",1,0)</f>
        <v>1</v>
      </c>
      <c r="B123" s="117">
        <f>IF('Redovisning 3'!C30="man",1,0)</f>
        <v>0</v>
      </c>
      <c r="C123" s="117">
        <f>A123*'Redovisning 3'!AC30</f>
        <v>1</v>
      </c>
      <c r="D123" s="117">
        <f>B123*'Redovisning 3'!AC30</f>
        <v>0</v>
      </c>
      <c r="E123" s="117">
        <f>IF('Redovisning 3'!B30&gt;2018,1,0)</f>
        <v>0</v>
      </c>
      <c r="F123" s="117">
        <f>IF(AND('Redovisning 3'!B30&gt;2010,'Redovisning 3'!B30&lt;2019),1,0)</f>
        <v>0</v>
      </c>
      <c r="G123" s="117">
        <f>IF(AND('Redovisning 3'!B30&gt;2005,'Redovisning 3'!B30&lt;2011),1,0)</f>
        <v>1</v>
      </c>
      <c r="H123" s="117">
        <f>IF(AND('Redovisning 3'!B30&gt;1997,'Redovisning 3'!B30&lt;2006),1,0)</f>
        <v>0</v>
      </c>
      <c r="I123" s="117">
        <f>E123*'Redovisning 3'!AC30</f>
        <v>0</v>
      </c>
      <c r="J123" s="117">
        <f>F123*'Redovisning 3'!AC30</f>
        <v>0</v>
      </c>
      <c r="K123" s="117">
        <f>G123*'Redovisning 3'!AC30</f>
        <v>1</v>
      </c>
      <c r="L123" s="135">
        <f>H123*'Redovisning 3'!AC30</f>
        <v>0</v>
      </c>
      <c r="M123" s="152">
        <f>IF('Redovisning 3'!B14&gt;1997,1,0)</f>
        <v>0</v>
      </c>
      <c r="N123" s="1">
        <f>M123*'Redovisning 3'!AC14</f>
        <v>0</v>
      </c>
    </row>
    <row r="124" spans="1:14" x14ac:dyDescent="0.35">
      <c r="A124" s="134">
        <f>IF('Redovisning 3'!C31="Kvinna",1,0)</f>
        <v>0</v>
      </c>
      <c r="B124" s="117">
        <f>IF('Redovisning 3'!C31="man",1,0)</f>
        <v>1</v>
      </c>
      <c r="C124" s="117">
        <f>A124*'Redovisning 3'!AC31</f>
        <v>0</v>
      </c>
      <c r="D124" s="117">
        <f>B124*'Redovisning 3'!AC31</f>
        <v>1</v>
      </c>
      <c r="E124" s="117">
        <f>IF('Redovisning 3'!B31&gt;2018,1,0)</f>
        <v>0</v>
      </c>
      <c r="F124" s="117">
        <f>IF(AND('Redovisning 3'!B31&gt;2010,'Redovisning 3'!B31&lt;2019),1,0)</f>
        <v>0</v>
      </c>
      <c r="G124" s="117">
        <f>IF(AND('Redovisning 3'!B31&gt;2005,'Redovisning 3'!B31&lt;2011),1,0)</f>
        <v>0</v>
      </c>
      <c r="H124" s="117">
        <f>IF(AND('Redovisning 3'!B31&gt;1997,'Redovisning 3'!B31&lt;2006),1,0)</f>
        <v>1</v>
      </c>
      <c r="I124" s="117">
        <f>E124*'Redovisning 3'!AC31</f>
        <v>0</v>
      </c>
      <c r="J124" s="117">
        <f>F124*'Redovisning 3'!AC31</f>
        <v>0</v>
      </c>
      <c r="K124" s="117">
        <f>G124*'Redovisning 3'!AC31</f>
        <v>0</v>
      </c>
      <c r="L124" s="135">
        <f>H124*'Redovisning 3'!AC31</f>
        <v>1</v>
      </c>
      <c r="M124" s="152">
        <f>IF('Redovisning 3'!B15&gt;1997,1,0)</f>
        <v>0</v>
      </c>
      <c r="N124" s="1">
        <f>M124*'Redovisning 3'!AC15</f>
        <v>0</v>
      </c>
    </row>
    <row r="125" spans="1:14" x14ac:dyDescent="0.35">
      <c r="A125" s="134">
        <f>IF('Redovisning 3'!C32="Kvinna",1,0)</f>
        <v>0</v>
      </c>
      <c r="B125" s="117">
        <f>IF('Redovisning 3'!C32="man",1,0)</f>
        <v>0</v>
      </c>
      <c r="C125" s="117">
        <f>A125*'Redovisning 3'!AC32</f>
        <v>0</v>
      </c>
      <c r="D125" s="117">
        <f>B125*'Redovisning 3'!AC32</f>
        <v>0</v>
      </c>
      <c r="E125" s="117">
        <f>IF('Redovisning 3'!B32&gt;2018,1,0)</f>
        <v>0</v>
      </c>
      <c r="F125" s="117">
        <f>IF(AND('Redovisning 3'!B32&gt;2010,'Redovisning 3'!B32&lt;2019),1,0)</f>
        <v>0</v>
      </c>
      <c r="G125" s="117">
        <f>IF(AND('Redovisning 3'!B32&gt;2005,'Redovisning 3'!B32&lt;2011),1,0)</f>
        <v>0</v>
      </c>
      <c r="H125" s="117">
        <f>IF(AND('Redovisning 3'!B32&gt;1997,'Redovisning 3'!B32&lt;2006),1,0)</f>
        <v>0</v>
      </c>
      <c r="I125" s="117">
        <f>E125*'Redovisning 3'!AC32</f>
        <v>0</v>
      </c>
      <c r="J125" s="117">
        <f>F125*'Redovisning 3'!AC32</f>
        <v>0</v>
      </c>
      <c r="K125" s="117">
        <f>G125*'Redovisning 3'!AC32</f>
        <v>0</v>
      </c>
      <c r="L125" s="135">
        <f>H125*'Redovisning 3'!AC32</f>
        <v>0</v>
      </c>
      <c r="M125" s="152">
        <f>IF('Redovisning 3'!B16&gt;1997,1,0)</f>
        <v>0</v>
      </c>
      <c r="N125" s="1">
        <f>M125*'Redovisning 3'!AC16</f>
        <v>0</v>
      </c>
    </row>
    <row r="126" spans="1:14" x14ac:dyDescent="0.35">
      <c r="A126" s="134">
        <f>IF('Redovisning 3'!C33="Kvinna",1,0)</f>
        <v>0</v>
      </c>
      <c r="B126" s="117">
        <f>IF('Redovisning 3'!C33="man",1,0)</f>
        <v>0</v>
      </c>
      <c r="C126" s="117">
        <f>A126*'Redovisning 3'!AC33</f>
        <v>0</v>
      </c>
      <c r="D126" s="117">
        <f>B126*'Redovisning 3'!AC33</f>
        <v>0</v>
      </c>
      <c r="E126" s="117">
        <f>IF('Redovisning 3'!B33&gt;2018,1,0)</f>
        <v>0</v>
      </c>
      <c r="F126" s="117">
        <f>IF(AND('Redovisning 3'!B33&gt;2010,'Redovisning 3'!B33&lt;2019),1,0)</f>
        <v>0</v>
      </c>
      <c r="G126" s="117">
        <f>IF(AND('Redovisning 3'!B33&gt;2005,'Redovisning 3'!B33&lt;2011),1,0)</f>
        <v>0</v>
      </c>
      <c r="H126" s="117">
        <f>IF(AND('Redovisning 3'!B33&gt;1997,'Redovisning 3'!B33&lt;2006),1,0)</f>
        <v>0</v>
      </c>
      <c r="I126" s="117">
        <f>E126*'Redovisning 3'!AC33</f>
        <v>0</v>
      </c>
      <c r="J126" s="117">
        <f>F126*'Redovisning 3'!AC33</f>
        <v>0</v>
      </c>
      <c r="K126" s="117">
        <f>G126*'Redovisning 3'!AC33</f>
        <v>0</v>
      </c>
      <c r="L126" s="135">
        <f>H126*'Redovisning 3'!AC33</f>
        <v>0</v>
      </c>
      <c r="M126" s="152">
        <f>IF('Redovisning 3'!B17&gt;1997,1,0)</f>
        <v>0</v>
      </c>
      <c r="N126" s="1">
        <f>M126*'Redovisning 3'!AC17</f>
        <v>0</v>
      </c>
    </row>
    <row r="127" spans="1:14" x14ac:dyDescent="0.35">
      <c r="A127" s="134">
        <f>IF('Redovisning 3'!C34="Kvinna",1,0)</f>
        <v>0</v>
      </c>
      <c r="B127" s="117">
        <f>IF('Redovisning 3'!C34="man",1,0)</f>
        <v>0</v>
      </c>
      <c r="C127" s="117">
        <f>A127*'Redovisning 3'!AC34</f>
        <v>0</v>
      </c>
      <c r="D127" s="117">
        <f>B127*'Redovisning 3'!AC34</f>
        <v>0</v>
      </c>
      <c r="E127" s="117">
        <f>IF('Redovisning 3'!B34&gt;2018,1,0)</f>
        <v>0</v>
      </c>
      <c r="F127" s="117">
        <f>IF(AND('Redovisning 3'!B34&gt;2010,'Redovisning 3'!B34&lt;2019),1,0)</f>
        <v>0</v>
      </c>
      <c r="G127" s="117">
        <f>IF(AND('Redovisning 3'!B34&gt;2005,'Redovisning 3'!B34&lt;2011),1,0)</f>
        <v>0</v>
      </c>
      <c r="H127" s="117">
        <f>IF(AND('Redovisning 3'!B34&gt;1997,'Redovisning 3'!B34&lt;2006),1,0)</f>
        <v>0</v>
      </c>
      <c r="I127" s="117">
        <f>E127*'Redovisning 3'!AC34</f>
        <v>0</v>
      </c>
      <c r="J127" s="117">
        <f>F127*'Redovisning 3'!AC34</f>
        <v>0</v>
      </c>
      <c r="K127" s="117">
        <f>G127*'Redovisning 3'!AC34</f>
        <v>0</v>
      </c>
      <c r="L127" s="135">
        <f>H127*'Redovisning 3'!AC34</f>
        <v>0</v>
      </c>
      <c r="M127" s="152">
        <f>IF('Redovisning 3'!B18&gt;1997,1,0)</f>
        <v>0</v>
      </c>
      <c r="N127" s="1">
        <f>M127*'Redovisning 3'!AC18</f>
        <v>0</v>
      </c>
    </row>
    <row r="128" spans="1:14" x14ac:dyDescent="0.35">
      <c r="A128" s="134">
        <f>IF('Redovisning 3'!C35="Kvinna",1,0)</f>
        <v>0</v>
      </c>
      <c r="B128" s="117">
        <f>IF('Redovisning 3'!C35="man",1,0)</f>
        <v>0</v>
      </c>
      <c r="C128" s="117">
        <f>A128*'Redovisning 3'!AC35</f>
        <v>0</v>
      </c>
      <c r="D128" s="117">
        <f>B128*'Redovisning 3'!AC35</f>
        <v>0</v>
      </c>
      <c r="E128" s="117">
        <f>IF('Redovisning 3'!B35&gt;2018,1,0)</f>
        <v>0</v>
      </c>
      <c r="F128" s="117">
        <f>IF(AND('Redovisning 3'!B35&gt;2010,'Redovisning 3'!B35&lt;2019),1,0)</f>
        <v>0</v>
      </c>
      <c r="G128" s="117">
        <f>IF(AND('Redovisning 3'!B35&gt;2005,'Redovisning 3'!B35&lt;2011),1,0)</f>
        <v>0</v>
      </c>
      <c r="H128" s="117">
        <f>IF(AND('Redovisning 3'!B35&gt;1997,'Redovisning 3'!B35&lt;2006),1,0)</f>
        <v>0</v>
      </c>
      <c r="I128" s="117">
        <f>E128*'Redovisning 3'!AC35</f>
        <v>0</v>
      </c>
      <c r="J128" s="117">
        <f>F128*'Redovisning 3'!AC35</f>
        <v>0</v>
      </c>
      <c r="K128" s="117">
        <f>G128*'Redovisning 3'!AC35</f>
        <v>0</v>
      </c>
      <c r="L128" s="135">
        <f>H128*'Redovisning 3'!AC35</f>
        <v>0</v>
      </c>
      <c r="M128" s="152">
        <f>IF('Redovisning 3'!B19&gt;1997,1,0)</f>
        <v>0</v>
      </c>
      <c r="N128" s="1">
        <f>M128*'Redovisning 3'!AC19</f>
        <v>0</v>
      </c>
    </row>
    <row r="129" spans="1:14" x14ac:dyDescent="0.35">
      <c r="A129" s="134">
        <f>IF('Redovisning 3'!C36="Kvinna",1,0)</f>
        <v>0</v>
      </c>
      <c r="B129" s="117">
        <f>IF('Redovisning 3'!C36="man",1,0)</f>
        <v>0</v>
      </c>
      <c r="C129" s="117">
        <f>A129*'Redovisning 3'!AC36</f>
        <v>0</v>
      </c>
      <c r="D129" s="117">
        <f>B129*'Redovisning 3'!AC36</f>
        <v>0</v>
      </c>
      <c r="E129" s="117">
        <f>IF('Redovisning 3'!B36&gt;2018,1,0)</f>
        <v>0</v>
      </c>
      <c r="F129" s="117">
        <f>IF(AND('Redovisning 3'!B36&gt;2010,'Redovisning 3'!B36&lt;2019),1,0)</f>
        <v>0</v>
      </c>
      <c r="G129" s="117">
        <f>IF(AND('Redovisning 3'!B36&gt;2005,'Redovisning 3'!B36&lt;2011),1,0)</f>
        <v>0</v>
      </c>
      <c r="H129" s="117">
        <f>IF(AND('Redovisning 3'!B36&gt;1997,'Redovisning 3'!B36&lt;2006),1,0)</f>
        <v>0</v>
      </c>
      <c r="I129" s="117">
        <f>E129*'Redovisning 3'!AC36</f>
        <v>0</v>
      </c>
      <c r="J129" s="117">
        <f>F129*'Redovisning 3'!AC36</f>
        <v>0</v>
      </c>
      <c r="K129" s="117">
        <f>G129*'Redovisning 3'!AC36</f>
        <v>0</v>
      </c>
      <c r="L129" s="135">
        <f>H129*'Redovisning 3'!AC36</f>
        <v>0</v>
      </c>
      <c r="M129" s="152">
        <f>IF('Redovisning 3'!B20&gt;1997,1,0)</f>
        <v>0</v>
      </c>
      <c r="N129" s="1">
        <f>M129*'Redovisning 3'!AC20</f>
        <v>0</v>
      </c>
    </row>
    <row r="130" spans="1:14" x14ac:dyDescent="0.35">
      <c r="A130" s="134">
        <f>IF('Redovisning 3'!C37="Kvinna",1,0)</f>
        <v>0</v>
      </c>
      <c r="B130" s="117">
        <f>IF('Redovisning 3'!C37="man",1,0)</f>
        <v>0</v>
      </c>
      <c r="C130" s="117">
        <f>A130*'Redovisning 3'!AC37</f>
        <v>0</v>
      </c>
      <c r="D130" s="117">
        <f>B130*'Redovisning 3'!AC37</f>
        <v>0</v>
      </c>
      <c r="E130" s="117">
        <f>IF('Redovisning 3'!B37&gt;2018,1,0)</f>
        <v>0</v>
      </c>
      <c r="F130" s="117">
        <f>IF(AND('Redovisning 3'!B37&gt;2010,'Redovisning 3'!B37&lt;2019),1,0)</f>
        <v>0</v>
      </c>
      <c r="G130" s="117">
        <f>IF(AND('Redovisning 3'!B37&gt;2005,'Redovisning 3'!B37&lt;2011),1,0)</f>
        <v>0</v>
      </c>
      <c r="H130" s="117">
        <f>IF(AND('Redovisning 3'!B37&gt;1997,'Redovisning 3'!B37&lt;2006),1,0)</f>
        <v>0</v>
      </c>
      <c r="I130" s="117">
        <f>E130*'Redovisning 3'!AC37</f>
        <v>0</v>
      </c>
      <c r="J130" s="117">
        <f>F130*'Redovisning 3'!AC37</f>
        <v>0</v>
      </c>
      <c r="K130" s="117">
        <f>G130*'Redovisning 3'!AC37</f>
        <v>0</v>
      </c>
      <c r="L130" s="135">
        <f>H130*'Redovisning 3'!AC37</f>
        <v>0</v>
      </c>
      <c r="M130" s="152">
        <f>IF('Redovisning 3'!B21&gt;1997,1,0)</f>
        <v>0</v>
      </c>
      <c r="N130" s="1">
        <f>M130*'Redovisning 3'!AC21</f>
        <v>0</v>
      </c>
    </row>
    <row r="131" spans="1:14" x14ac:dyDescent="0.35">
      <c r="A131" s="134">
        <f>IF('Redovisning 3'!C38="Kvinna",1,0)</f>
        <v>0</v>
      </c>
      <c r="B131" s="117">
        <f>IF('Redovisning 3'!C38="man",1,0)</f>
        <v>0</v>
      </c>
      <c r="C131" s="117">
        <f>A131*'Redovisning 3'!AC38</f>
        <v>0</v>
      </c>
      <c r="D131" s="117">
        <f>B131*'Redovisning 3'!AC38</f>
        <v>0</v>
      </c>
      <c r="E131" s="117">
        <f>IF('Redovisning 3'!B38&gt;2018,1,0)</f>
        <v>0</v>
      </c>
      <c r="F131" s="117">
        <f>IF(AND('Redovisning 3'!B38&gt;2010,'Redovisning 3'!B38&lt;2019),1,0)</f>
        <v>0</v>
      </c>
      <c r="G131" s="117">
        <f>IF(AND('Redovisning 3'!B38&gt;2005,'Redovisning 3'!B38&lt;2011),1,0)</f>
        <v>0</v>
      </c>
      <c r="H131" s="117">
        <f>IF(AND('Redovisning 3'!B38&gt;1997,'Redovisning 3'!B38&lt;2006),1,0)</f>
        <v>0</v>
      </c>
      <c r="I131" s="117">
        <f>E131*'Redovisning 3'!AC38</f>
        <v>0</v>
      </c>
      <c r="J131" s="117">
        <f>F131*'Redovisning 3'!AC38</f>
        <v>0</v>
      </c>
      <c r="K131" s="117">
        <f>G131*'Redovisning 3'!AC38</f>
        <v>0</v>
      </c>
      <c r="L131" s="135">
        <f>H131*'Redovisning 3'!AC38</f>
        <v>0</v>
      </c>
      <c r="M131" s="152">
        <f>IF('Redovisning 3'!B22&gt;1997,1,0)</f>
        <v>0</v>
      </c>
      <c r="N131" s="1">
        <f>M131*'Redovisning 3'!AC22</f>
        <v>0</v>
      </c>
    </row>
    <row r="132" spans="1:14" x14ac:dyDescent="0.35">
      <c r="A132" s="134">
        <f>IF('Redovisning 3'!C39="Kvinna",1,0)</f>
        <v>0</v>
      </c>
      <c r="B132" s="117">
        <f>IF('Redovisning 3'!C39="man",1,0)</f>
        <v>0</v>
      </c>
      <c r="C132" s="117">
        <f>A132*'Redovisning 3'!AC39</f>
        <v>0</v>
      </c>
      <c r="D132" s="117">
        <f>B132*'Redovisning 3'!AC39</f>
        <v>0</v>
      </c>
      <c r="E132" s="117">
        <f>IF('Redovisning 3'!B39&gt;2018,1,0)</f>
        <v>0</v>
      </c>
      <c r="F132" s="117">
        <f>IF(AND('Redovisning 3'!B39&gt;2010,'Redovisning 3'!B39&lt;2019),1,0)</f>
        <v>0</v>
      </c>
      <c r="G132" s="117">
        <f>IF(AND('Redovisning 3'!B39&gt;2005,'Redovisning 3'!B39&lt;2011),1,0)</f>
        <v>0</v>
      </c>
      <c r="H132" s="117">
        <f>IF(AND('Redovisning 3'!B39&gt;1997,'Redovisning 3'!B39&lt;2006),1,0)</f>
        <v>0</v>
      </c>
      <c r="I132" s="117">
        <f>E132*'Redovisning 3'!AC39</f>
        <v>0</v>
      </c>
      <c r="J132" s="117">
        <f>F132*'Redovisning 3'!AC39</f>
        <v>0</v>
      </c>
      <c r="K132" s="117">
        <f>G132*'Redovisning 3'!AC39</f>
        <v>0</v>
      </c>
      <c r="L132" s="135">
        <f>H132*'Redovisning 3'!AC39</f>
        <v>0</v>
      </c>
      <c r="M132" s="152">
        <f>IF('Redovisning 3'!B23&gt;1997,1,0)</f>
        <v>0</v>
      </c>
      <c r="N132" s="1">
        <f>M132*'Redovisning 3'!AC23</f>
        <v>0</v>
      </c>
    </row>
    <row r="133" spans="1:14" x14ac:dyDescent="0.35">
      <c r="A133" s="134">
        <f>IF('Redovisning 3'!C40="Kvinna",1,0)</f>
        <v>0</v>
      </c>
      <c r="B133" s="117">
        <f>IF('Redovisning 3'!C40="man",1,0)</f>
        <v>0</v>
      </c>
      <c r="C133" s="117">
        <f>A133*'Redovisning 3'!AC40</f>
        <v>0</v>
      </c>
      <c r="D133" s="117">
        <f>B133*'Redovisning 3'!AC40</f>
        <v>0</v>
      </c>
      <c r="E133" s="117">
        <f>IF('Redovisning 3'!B40&gt;2018,1,0)</f>
        <v>0</v>
      </c>
      <c r="F133" s="117">
        <f>IF(AND('Redovisning 3'!B40&gt;2010,'Redovisning 3'!B40&lt;2019),1,0)</f>
        <v>0</v>
      </c>
      <c r="G133" s="117">
        <f>IF(AND('Redovisning 3'!B40&gt;2005,'Redovisning 3'!B40&lt;2011),1,0)</f>
        <v>0</v>
      </c>
      <c r="H133" s="117">
        <f>IF(AND('Redovisning 3'!B40&gt;1997,'Redovisning 3'!B40&lt;2006),1,0)</f>
        <v>0</v>
      </c>
      <c r="I133" s="117">
        <f>E133*'Redovisning 3'!AC40</f>
        <v>0</v>
      </c>
      <c r="J133" s="117">
        <f>F133*'Redovisning 3'!AC40</f>
        <v>0</v>
      </c>
      <c r="K133" s="117">
        <f>G133*'Redovisning 3'!AC40</f>
        <v>0</v>
      </c>
      <c r="L133" s="135">
        <f>H133*'Redovisning 3'!AC40</f>
        <v>0</v>
      </c>
      <c r="M133" s="152">
        <f>IF('Redovisning 3'!B24&gt;1997,1,0)</f>
        <v>0</v>
      </c>
      <c r="N133" s="1">
        <f>M133*'Redovisning 3'!AC24</f>
        <v>0</v>
      </c>
    </row>
    <row r="134" spans="1:14" x14ac:dyDescent="0.35">
      <c r="A134" s="134">
        <f>IF('Redovisning 3'!C41="Kvinna",1,0)</f>
        <v>0</v>
      </c>
      <c r="B134" s="117">
        <f>IF('Redovisning 3'!C41="man",1,0)</f>
        <v>0</v>
      </c>
      <c r="C134" s="117">
        <f>A134*'Redovisning 3'!AC41</f>
        <v>0</v>
      </c>
      <c r="D134" s="117">
        <f>B134*'Redovisning 3'!AC41</f>
        <v>0</v>
      </c>
      <c r="E134" s="117">
        <f>IF('Redovisning 3'!B41&gt;2018,1,0)</f>
        <v>0</v>
      </c>
      <c r="F134" s="117">
        <f>IF(AND('Redovisning 3'!B41&gt;2010,'Redovisning 3'!B41&lt;2019),1,0)</f>
        <v>0</v>
      </c>
      <c r="G134" s="117">
        <f>IF(AND('Redovisning 3'!B41&gt;2005,'Redovisning 3'!B41&lt;2011),1,0)</f>
        <v>0</v>
      </c>
      <c r="H134" s="117">
        <f>IF(AND('Redovisning 3'!B41&gt;1997,'Redovisning 3'!B41&lt;2006),1,0)</f>
        <v>0</v>
      </c>
      <c r="I134" s="117">
        <f>E134*'Redovisning 3'!AC41</f>
        <v>0</v>
      </c>
      <c r="J134" s="117">
        <f>F134*'Redovisning 3'!AC41</f>
        <v>0</v>
      </c>
      <c r="K134" s="117">
        <f>G134*'Redovisning 3'!AC41</f>
        <v>0</v>
      </c>
      <c r="L134" s="135">
        <f>H134*'Redovisning 3'!AC41</f>
        <v>0</v>
      </c>
      <c r="M134" s="152">
        <f>IF('Redovisning 3'!B25&gt;1997,1,0)</f>
        <v>0</v>
      </c>
      <c r="N134" s="1">
        <f>M134*'Redovisning 3'!AC25</f>
        <v>0</v>
      </c>
    </row>
    <row r="135" spans="1:14" x14ac:dyDescent="0.35">
      <c r="A135" s="134">
        <f>IF('Redovisning 3'!C42="Kvinna",1,0)</f>
        <v>0</v>
      </c>
      <c r="B135" s="117">
        <f>IF('Redovisning 3'!C42="man",1,0)</f>
        <v>0</v>
      </c>
      <c r="C135" s="117">
        <f>A135*'Redovisning 3'!AC42</f>
        <v>0</v>
      </c>
      <c r="D135" s="117">
        <f>B135*'Redovisning 3'!AC42</f>
        <v>0</v>
      </c>
      <c r="E135" s="117">
        <f>IF('Redovisning 3'!B42&gt;2018,1,0)</f>
        <v>0</v>
      </c>
      <c r="F135" s="117">
        <f>IF(AND('Redovisning 3'!B42&gt;2010,'Redovisning 3'!B42&lt;2019),1,0)</f>
        <v>0</v>
      </c>
      <c r="G135" s="117">
        <f>IF(AND('Redovisning 3'!B42&gt;2005,'Redovisning 3'!B42&lt;2011),1,0)</f>
        <v>0</v>
      </c>
      <c r="H135" s="117">
        <f>IF(AND('Redovisning 3'!B42&gt;1997,'Redovisning 3'!B42&lt;2006),1,0)</f>
        <v>0</v>
      </c>
      <c r="I135" s="117">
        <f>E135*'Redovisning 3'!AC42</f>
        <v>0</v>
      </c>
      <c r="J135" s="117">
        <f>F135*'Redovisning 3'!AC42</f>
        <v>0</v>
      </c>
      <c r="K135" s="117">
        <f>G135*'Redovisning 3'!AC42</f>
        <v>0</v>
      </c>
      <c r="L135" s="135">
        <f>H135*'Redovisning 3'!AC42</f>
        <v>0</v>
      </c>
      <c r="M135" s="152"/>
      <c r="N135" s="1"/>
    </row>
    <row r="136" spans="1:14" x14ac:dyDescent="0.35">
      <c r="A136" s="134">
        <f>IF('Redovisning 3'!C43="Kvinna",1,0)</f>
        <v>0</v>
      </c>
      <c r="B136" s="117">
        <f>IF('Redovisning 3'!C43="man",1,0)</f>
        <v>0</v>
      </c>
      <c r="C136" s="117">
        <f>A136*'Redovisning 3'!AC43</f>
        <v>0</v>
      </c>
      <c r="D136" s="117">
        <f>B136*'Redovisning 3'!AC43</f>
        <v>0</v>
      </c>
      <c r="E136" s="117">
        <f>IF('Redovisning 3'!B43&gt;2018,1,0)</f>
        <v>0</v>
      </c>
      <c r="F136" s="117">
        <f>IF(AND('Redovisning 3'!B43&gt;2010,'Redovisning 3'!B43&lt;2019),1,0)</f>
        <v>0</v>
      </c>
      <c r="G136" s="117">
        <f>IF(AND('Redovisning 3'!B43&gt;2005,'Redovisning 3'!B43&lt;2011),1,0)</f>
        <v>0</v>
      </c>
      <c r="H136" s="117">
        <f>IF(AND('Redovisning 3'!B43&gt;1997,'Redovisning 3'!B43&lt;2006),1,0)</f>
        <v>0</v>
      </c>
      <c r="I136" s="117">
        <f>E136*'Redovisning 3'!AC43</f>
        <v>0</v>
      </c>
      <c r="J136" s="117">
        <f>F136*'Redovisning 3'!AC43</f>
        <v>0</v>
      </c>
      <c r="K136" s="117">
        <f>G136*'Redovisning 3'!AC43</f>
        <v>0</v>
      </c>
      <c r="L136" s="135">
        <f>H136*'Redovisning 3'!AC43</f>
        <v>0</v>
      </c>
      <c r="M136" s="152"/>
      <c r="N136" s="1"/>
    </row>
    <row r="137" spans="1:14" x14ac:dyDescent="0.35">
      <c r="A137" s="134">
        <f>IF('Redovisning 3'!C44="Kvinna",1,0)</f>
        <v>0</v>
      </c>
      <c r="B137" s="117">
        <f>IF('Redovisning 3'!C44="man",1,0)</f>
        <v>0</v>
      </c>
      <c r="C137" s="117">
        <f>A137*'Redovisning 3'!AC44</f>
        <v>0</v>
      </c>
      <c r="D137" s="117">
        <f>B137*'Redovisning 3'!AC44</f>
        <v>0</v>
      </c>
      <c r="E137" s="117">
        <f>IF('Redovisning 3'!B44&gt;2018,1,0)</f>
        <v>0</v>
      </c>
      <c r="F137" s="117">
        <f>IF(AND('Redovisning 3'!B44&gt;2010,'Redovisning 3'!B44&lt;2019),1,0)</f>
        <v>0</v>
      </c>
      <c r="G137" s="117">
        <f>IF(AND('Redovisning 3'!B44&gt;2005,'Redovisning 3'!B44&lt;2011),1,0)</f>
        <v>0</v>
      </c>
      <c r="H137" s="117">
        <f>IF(AND('Redovisning 3'!B44&gt;1997,'Redovisning 3'!B44&lt;2006),1,0)</f>
        <v>0</v>
      </c>
      <c r="I137" s="117">
        <f>E137*'Redovisning 3'!AC44</f>
        <v>0</v>
      </c>
      <c r="J137" s="117">
        <f>F137*'Redovisning 3'!AC44</f>
        <v>0</v>
      </c>
      <c r="K137" s="117">
        <f>G137*'Redovisning 3'!AC44</f>
        <v>0</v>
      </c>
      <c r="L137" s="135">
        <f>H137*'Redovisning 3'!AC44</f>
        <v>0</v>
      </c>
      <c r="M137" s="152"/>
      <c r="N137" s="1"/>
    </row>
    <row r="138" spans="1:14" x14ac:dyDescent="0.35">
      <c r="A138" s="134">
        <f>IF('Redovisning 3'!C45="Kvinna",1,0)</f>
        <v>0</v>
      </c>
      <c r="B138" s="117">
        <f>IF('Redovisning 3'!C45="man",1,0)</f>
        <v>0</v>
      </c>
      <c r="C138" s="117">
        <f>A138*'Redovisning 3'!AC45</f>
        <v>0</v>
      </c>
      <c r="D138" s="117">
        <f>B138*'Redovisning 3'!AC45</f>
        <v>0</v>
      </c>
      <c r="E138" s="117">
        <f>IF('Redovisning 3'!B45&gt;2018,1,0)</f>
        <v>0</v>
      </c>
      <c r="F138" s="117">
        <f>IF(AND('Redovisning 3'!B45&gt;2010,'Redovisning 3'!B45&lt;2019),1,0)</f>
        <v>0</v>
      </c>
      <c r="G138" s="117">
        <f>IF(AND('Redovisning 3'!B45&gt;2005,'Redovisning 3'!B45&lt;2011),1,0)</f>
        <v>0</v>
      </c>
      <c r="H138" s="117">
        <f>IF(AND('Redovisning 3'!B45&gt;1997,'Redovisning 3'!B45&lt;2006),1,0)</f>
        <v>0</v>
      </c>
      <c r="I138" s="117">
        <f>E138*'Redovisning 3'!AC45</f>
        <v>0</v>
      </c>
      <c r="J138" s="117">
        <f>F138*'Redovisning 3'!AC45</f>
        <v>0</v>
      </c>
      <c r="K138" s="117">
        <f>G138*'Redovisning 3'!AC45</f>
        <v>0</v>
      </c>
      <c r="L138" s="135">
        <f>H138*'Redovisning 3'!AC45</f>
        <v>0</v>
      </c>
      <c r="M138" s="152"/>
      <c r="N138" s="1"/>
    </row>
    <row r="139" spans="1:14" x14ac:dyDescent="0.35">
      <c r="A139" s="134">
        <f>IF('Redovisning 3'!C46="Kvinna",1,0)</f>
        <v>0</v>
      </c>
      <c r="B139" s="117">
        <f>IF('Redovisning 3'!C46="man",1,0)</f>
        <v>0</v>
      </c>
      <c r="C139" s="117">
        <f>A139*'Redovisning 3'!AC46</f>
        <v>0</v>
      </c>
      <c r="D139" s="117">
        <f>B139*'Redovisning 3'!AC46</f>
        <v>0</v>
      </c>
      <c r="E139" s="117">
        <f>IF('Redovisning 3'!B46&gt;2018,1,0)</f>
        <v>0</v>
      </c>
      <c r="F139" s="117">
        <f>IF(AND('Redovisning 3'!B46&gt;2010,'Redovisning 3'!B46&lt;2019),1,0)</f>
        <v>0</v>
      </c>
      <c r="G139" s="117">
        <f>IF(AND('Redovisning 3'!B46&gt;2005,'Redovisning 3'!B46&lt;2011),1,0)</f>
        <v>0</v>
      </c>
      <c r="H139" s="117">
        <f>IF(AND('Redovisning 3'!B46&gt;1997,'Redovisning 3'!B46&lt;2006),1,0)</f>
        <v>0</v>
      </c>
      <c r="I139" s="117">
        <f>E139*'Redovisning 3'!AC46</f>
        <v>0</v>
      </c>
      <c r="J139" s="117">
        <f>F139*'Redovisning 3'!AC46</f>
        <v>0</v>
      </c>
      <c r="K139" s="117">
        <f>G139*'Redovisning 3'!AC46</f>
        <v>0</v>
      </c>
      <c r="L139" s="135">
        <f>H139*'Redovisning 3'!AC46</f>
        <v>0</v>
      </c>
      <c r="M139" s="152"/>
      <c r="N139" s="1"/>
    </row>
    <row r="140" spans="1:14" x14ac:dyDescent="0.35">
      <c r="A140" s="134">
        <f>IF('Redovisning 3'!C47="Kvinna",1,0)</f>
        <v>0</v>
      </c>
      <c r="B140" s="117">
        <f>IF('Redovisning 3'!C47="man",1,0)</f>
        <v>0</v>
      </c>
      <c r="C140" s="117">
        <f>A140*'Redovisning 3'!AC47</f>
        <v>0</v>
      </c>
      <c r="D140" s="117">
        <f>B140*'Redovisning 3'!AC47</f>
        <v>0</v>
      </c>
      <c r="E140" s="117">
        <f>IF('Redovisning 3'!B47&gt;2018,1,0)</f>
        <v>0</v>
      </c>
      <c r="F140" s="117">
        <f>IF(AND('Redovisning 3'!B47&gt;2010,'Redovisning 3'!B47&lt;2019),1,0)</f>
        <v>0</v>
      </c>
      <c r="G140" s="117">
        <f>IF(AND('Redovisning 3'!B47&gt;2005,'Redovisning 3'!B47&lt;2011),1,0)</f>
        <v>0</v>
      </c>
      <c r="H140" s="117">
        <f>IF(AND('Redovisning 3'!B47&gt;1997,'Redovisning 3'!B47&lt;2006),1,0)</f>
        <v>0</v>
      </c>
      <c r="I140" s="117">
        <f>E140*'Redovisning 3'!AC47</f>
        <v>0</v>
      </c>
      <c r="J140" s="117">
        <f>F140*'Redovisning 3'!AC47</f>
        <v>0</v>
      </c>
      <c r="K140" s="117">
        <f>G140*'Redovisning 3'!AC47</f>
        <v>0</v>
      </c>
      <c r="L140" s="135">
        <f>H140*'Redovisning 3'!AC47</f>
        <v>0</v>
      </c>
      <c r="M140" s="152"/>
      <c r="N140" s="1"/>
    </row>
    <row r="141" spans="1:14" x14ac:dyDescent="0.35">
      <c r="A141" s="134">
        <f>IF('Redovisning 3'!C48="Kvinna",1,0)</f>
        <v>0</v>
      </c>
      <c r="B141" s="117">
        <f>IF('Redovisning 3'!C48="man",1,0)</f>
        <v>0</v>
      </c>
      <c r="C141" s="117">
        <f>A141*'Redovisning 3'!AC48</f>
        <v>0</v>
      </c>
      <c r="D141" s="117">
        <f>B141*'Redovisning 3'!AC48</f>
        <v>0</v>
      </c>
      <c r="E141" s="117">
        <f>IF('Redovisning 3'!B48&gt;2018,1,0)</f>
        <v>0</v>
      </c>
      <c r="F141" s="117">
        <f>IF(AND('Redovisning 3'!B48&gt;2010,'Redovisning 3'!B48&lt;2019),1,0)</f>
        <v>0</v>
      </c>
      <c r="G141" s="117">
        <f>IF(AND('Redovisning 3'!B48&gt;2005,'Redovisning 3'!B48&lt;2011),1,0)</f>
        <v>0</v>
      </c>
      <c r="H141" s="117">
        <f>IF(AND('Redovisning 3'!B48&gt;1997,'Redovisning 3'!B48&lt;2006),1,0)</f>
        <v>0</v>
      </c>
      <c r="I141" s="117">
        <f>E141*'Redovisning 3'!AC48</f>
        <v>0</v>
      </c>
      <c r="J141" s="117">
        <f>F141*'Redovisning 3'!AC48</f>
        <v>0</v>
      </c>
      <c r="K141" s="117">
        <f>G141*'Redovisning 3'!AC48</f>
        <v>0</v>
      </c>
      <c r="L141" s="135">
        <f>H141*'Redovisning 3'!AC48</f>
        <v>0</v>
      </c>
      <c r="M141" s="152"/>
      <c r="N141" s="1"/>
    </row>
    <row r="142" spans="1:14" x14ac:dyDescent="0.35">
      <c r="A142" s="134">
        <f>IF('Redovisning 3'!C49="Kvinna",1,0)</f>
        <v>0</v>
      </c>
      <c r="B142" s="117">
        <f>IF('Redovisning 3'!C49="man",1,0)</f>
        <v>0</v>
      </c>
      <c r="C142" s="117">
        <f>A142*'Redovisning 3'!AC49</f>
        <v>0</v>
      </c>
      <c r="D142" s="117">
        <f>B142*'Redovisning 3'!AC49</f>
        <v>0</v>
      </c>
      <c r="E142" s="117">
        <f>IF('Redovisning 3'!B49&gt;2018,1,0)</f>
        <v>0</v>
      </c>
      <c r="F142" s="117">
        <f>IF(AND('Redovisning 3'!B49&gt;2010,'Redovisning 3'!B49&lt;2019),1,0)</f>
        <v>0</v>
      </c>
      <c r="G142" s="117">
        <f>IF(AND('Redovisning 3'!B49&gt;2005,'Redovisning 3'!B49&lt;2011),1,0)</f>
        <v>0</v>
      </c>
      <c r="H142" s="117">
        <f>IF(AND('Redovisning 3'!B49&gt;1997,'Redovisning 3'!B49&lt;2006),1,0)</f>
        <v>0</v>
      </c>
      <c r="I142" s="117">
        <f>E142*'Redovisning 3'!AC49</f>
        <v>0</v>
      </c>
      <c r="J142" s="117">
        <f>F142*'Redovisning 3'!AC49</f>
        <v>0</v>
      </c>
      <c r="K142" s="117">
        <f>G142*'Redovisning 3'!AC49</f>
        <v>0</v>
      </c>
      <c r="L142" s="135">
        <f>H142*'Redovisning 3'!AC49</f>
        <v>0</v>
      </c>
      <c r="M142" s="152"/>
      <c r="N142" s="1"/>
    </row>
    <row r="143" spans="1:14" x14ac:dyDescent="0.35">
      <c r="A143" s="134">
        <f>IF('Redovisning 3'!C50="Kvinna",1,0)</f>
        <v>0</v>
      </c>
      <c r="B143" s="117">
        <f>IF('Redovisning 3'!C50="man",1,0)</f>
        <v>0</v>
      </c>
      <c r="C143" s="117">
        <f>A143*'Redovisning 3'!AC50</f>
        <v>0</v>
      </c>
      <c r="D143" s="117">
        <f>B143*'Redovisning 3'!AC50</f>
        <v>0</v>
      </c>
      <c r="E143" s="117">
        <f>IF('Redovisning 3'!B50&gt;2018,1,0)</f>
        <v>0</v>
      </c>
      <c r="F143" s="117">
        <f>IF(AND('Redovisning 3'!B50&gt;2010,'Redovisning 3'!B50&lt;2019),1,0)</f>
        <v>0</v>
      </c>
      <c r="G143" s="117">
        <f>IF(AND('Redovisning 3'!B50&gt;2005,'Redovisning 3'!B50&lt;2011),1,0)</f>
        <v>0</v>
      </c>
      <c r="H143" s="117">
        <f>IF(AND('Redovisning 3'!B50&gt;1997,'Redovisning 3'!B50&lt;2006),1,0)</f>
        <v>0</v>
      </c>
      <c r="I143" s="117">
        <f>E143*'Redovisning 3'!AC50</f>
        <v>0</v>
      </c>
      <c r="J143" s="117">
        <f>F143*'Redovisning 3'!AC50</f>
        <v>0</v>
      </c>
      <c r="K143" s="117">
        <f>G143*'Redovisning 3'!AC50</f>
        <v>0</v>
      </c>
      <c r="L143" s="135">
        <f>H143*'Redovisning 3'!AC50</f>
        <v>0</v>
      </c>
      <c r="M143" s="152"/>
      <c r="N143" s="1"/>
    </row>
    <row r="144" spans="1:14" x14ac:dyDescent="0.35">
      <c r="A144" s="134">
        <f>IF('Redovisning 3'!C51="Kvinna",1,0)</f>
        <v>0</v>
      </c>
      <c r="B144" s="117">
        <f>IF('Redovisning 3'!C51="man",1,0)</f>
        <v>0</v>
      </c>
      <c r="C144" s="117">
        <f>A144*'Redovisning 3'!AC51</f>
        <v>0</v>
      </c>
      <c r="D144" s="117">
        <f>B144*'Redovisning 3'!AC51</f>
        <v>0</v>
      </c>
      <c r="E144" s="117">
        <f>IF('Redovisning 3'!B51&gt;2018,1,0)</f>
        <v>0</v>
      </c>
      <c r="F144" s="117">
        <f>IF(AND('Redovisning 3'!B51&gt;2010,'Redovisning 3'!B51&lt;2019),1,0)</f>
        <v>0</v>
      </c>
      <c r="G144" s="117">
        <f>IF(AND('Redovisning 3'!B51&gt;2005,'Redovisning 3'!B51&lt;2011),1,0)</f>
        <v>0</v>
      </c>
      <c r="H144" s="117">
        <f>IF(AND('Redovisning 3'!B51&gt;1997,'Redovisning 3'!B51&lt;2006),1,0)</f>
        <v>0</v>
      </c>
      <c r="I144" s="117">
        <f>E144*'Redovisning 3'!AC51</f>
        <v>0</v>
      </c>
      <c r="J144" s="117">
        <f>F144*'Redovisning 3'!AC51</f>
        <v>0</v>
      </c>
      <c r="K144" s="117">
        <f>G144*'Redovisning 3'!AC51</f>
        <v>0</v>
      </c>
      <c r="L144" s="135">
        <f>H144*'Redovisning 3'!AC51</f>
        <v>0</v>
      </c>
      <c r="M144" s="152"/>
      <c r="N144" s="1"/>
    </row>
    <row r="145" spans="1:14" x14ac:dyDescent="0.35">
      <c r="A145" s="134">
        <f>IF('Redovisning 3'!C52="Kvinna",1,0)</f>
        <v>0</v>
      </c>
      <c r="B145" s="117">
        <f>IF('Redovisning 3'!C52="man",1,0)</f>
        <v>0</v>
      </c>
      <c r="C145" s="117">
        <f>A145*'Redovisning 3'!AC52</f>
        <v>0</v>
      </c>
      <c r="D145" s="117">
        <f>B145*'Redovisning 3'!AC52</f>
        <v>0</v>
      </c>
      <c r="E145" s="117">
        <f>IF('Redovisning 3'!B52&gt;2018,1,0)</f>
        <v>0</v>
      </c>
      <c r="F145" s="117">
        <f>IF(AND('Redovisning 3'!B52&gt;2010,'Redovisning 3'!B52&lt;2019),1,0)</f>
        <v>0</v>
      </c>
      <c r="G145" s="117">
        <f>IF(AND('Redovisning 3'!B52&gt;2005,'Redovisning 3'!B52&lt;2011),1,0)</f>
        <v>0</v>
      </c>
      <c r="H145" s="117">
        <f>IF(AND('Redovisning 3'!B52&gt;1997,'Redovisning 3'!B52&lt;2006),1,0)</f>
        <v>0</v>
      </c>
      <c r="I145" s="117">
        <f>E145*'Redovisning 3'!AC52</f>
        <v>0</v>
      </c>
      <c r="J145" s="117">
        <f>F145*'Redovisning 3'!AC52</f>
        <v>0</v>
      </c>
      <c r="K145" s="117">
        <f>G145*'Redovisning 3'!AC52</f>
        <v>0</v>
      </c>
      <c r="L145" s="135">
        <f>H145*'Redovisning 3'!AC52</f>
        <v>0</v>
      </c>
      <c r="M145" s="152"/>
      <c r="N145" s="1"/>
    </row>
    <row r="146" spans="1:14" x14ac:dyDescent="0.35">
      <c r="A146" s="134">
        <f>IF('Redovisning 3'!C53="Kvinna",1,0)</f>
        <v>0</v>
      </c>
      <c r="B146" s="117">
        <f>IF('Redovisning 3'!C53="man",1,0)</f>
        <v>0</v>
      </c>
      <c r="C146" s="117">
        <f>A146*'Redovisning 3'!AC53</f>
        <v>0</v>
      </c>
      <c r="D146" s="117">
        <f>B146*'Redovisning 3'!AC53</f>
        <v>0</v>
      </c>
      <c r="E146" s="117">
        <f>IF('Redovisning 3'!B53&gt;2018,1,0)</f>
        <v>0</v>
      </c>
      <c r="F146" s="117">
        <f>IF(AND('Redovisning 3'!B53&gt;2010,'Redovisning 3'!B53&lt;2019),1,0)</f>
        <v>0</v>
      </c>
      <c r="G146" s="117">
        <f>IF(AND('Redovisning 3'!B53&gt;2005,'Redovisning 3'!B53&lt;2011),1,0)</f>
        <v>0</v>
      </c>
      <c r="H146" s="117">
        <f>IF(AND('Redovisning 3'!B53&gt;1997,'Redovisning 3'!B53&lt;2006),1,0)</f>
        <v>0</v>
      </c>
      <c r="I146" s="117">
        <f>E146*'Redovisning 3'!AC53</f>
        <v>0</v>
      </c>
      <c r="J146" s="117">
        <f>F146*'Redovisning 3'!AC53</f>
        <v>0</v>
      </c>
      <c r="K146" s="117">
        <f>G146*'Redovisning 3'!AC53</f>
        <v>0</v>
      </c>
      <c r="L146" s="135">
        <f>H146*'Redovisning 3'!AC53</f>
        <v>0</v>
      </c>
      <c r="M146" s="152"/>
      <c r="N146" s="1"/>
    </row>
    <row r="147" spans="1:14" x14ac:dyDescent="0.35">
      <c r="A147" s="134">
        <f>IF('Redovisning 3'!C54="Kvinna",1,0)</f>
        <v>0</v>
      </c>
      <c r="B147" s="117">
        <f>IF('Redovisning 3'!C54="man",1,0)</f>
        <v>0</v>
      </c>
      <c r="C147" s="117">
        <f>A147*'Redovisning 3'!AC54</f>
        <v>0</v>
      </c>
      <c r="D147" s="117">
        <f>B147*'Redovisning 3'!AC54</f>
        <v>0</v>
      </c>
      <c r="E147" s="117">
        <f>IF('Redovisning 3'!B54&gt;2018,1,0)</f>
        <v>0</v>
      </c>
      <c r="F147" s="117">
        <f>IF(AND('Redovisning 3'!B54&gt;2010,'Redovisning 3'!B54&lt;2019),1,0)</f>
        <v>0</v>
      </c>
      <c r="G147" s="117">
        <f>IF(AND('Redovisning 3'!B54&gt;2005,'Redovisning 3'!B54&lt;2011),1,0)</f>
        <v>0</v>
      </c>
      <c r="H147" s="117">
        <f>IF(AND('Redovisning 3'!B54&gt;1997,'Redovisning 3'!B54&lt;2006),1,0)</f>
        <v>0</v>
      </c>
      <c r="I147" s="117">
        <f>E147*'Redovisning 3'!AC54</f>
        <v>0</v>
      </c>
      <c r="J147" s="117">
        <f>F147*'Redovisning 3'!AC54</f>
        <v>0</v>
      </c>
      <c r="K147" s="117">
        <f>G147*'Redovisning 3'!AC54</f>
        <v>0</v>
      </c>
      <c r="L147" s="135">
        <f>H147*'Redovisning 3'!AC54</f>
        <v>0</v>
      </c>
      <c r="M147" s="152"/>
      <c r="N147" s="1"/>
    </row>
    <row r="148" spans="1:14" x14ac:dyDescent="0.35">
      <c r="A148" s="134">
        <f>IF('Redovisning 3'!C55="Kvinna",1,0)</f>
        <v>0</v>
      </c>
      <c r="B148" s="117">
        <f>IF('Redovisning 3'!C55="man",1,0)</f>
        <v>0</v>
      </c>
      <c r="C148" s="117">
        <f>A148*'Redovisning 3'!AC55</f>
        <v>0</v>
      </c>
      <c r="D148" s="117">
        <f>B148*'Redovisning 3'!AC55</f>
        <v>0</v>
      </c>
      <c r="E148" s="117">
        <f>IF('Redovisning 3'!B55&gt;2018,1,0)</f>
        <v>0</v>
      </c>
      <c r="F148" s="117">
        <f>IF(AND('Redovisning 3'!B55&gt;2010,'Redovisning 3'!B55&lt;2019),1,0)</f>
        <v>0</v>
      </c>
      <c r="G148" s="117">
        <f>IF(AND('Redovisning 3'!B55&gt;2005,'Redovisning 3'!B55&lt;2011),1,0)</f>
        <v>0</v>
      </c>
      <c r="H148" s="117">
        <f>IF(AND('Redovisning 3'!B55&gt;1997,'Redovisning 3'!B55&lt;2006),1,0)</f>
        <v>0</v>
      </c>
      <c r="I148" s="117">
        <f>E148*'Redovisning 3'!AC55</f>
        <v>0</v>
      </c>
      <c r="J148" s="117">
        <f>F148*'Redovisning 3'!AC55</f>
        <v>0</v>
      </c>
      <c r="K148" s="117">
        <f>G148*'Redovisning 3'!AC55</f>
        <v>0</v>
      </c>
      <c r="L148" s="135">
        <f>H148*'Redovisning 3'!AC55</f>
        <v>0</v>
      </c>
      <c r="M148" s="152"/>
      <c r="N148" s="1"/>
    </row>
    <row r="149" spans="1:14" x14ac:dyDescent="0.35">
      <c r="A149" s="134">
        <f>IF('Redovisning 3'!C56="Kvinna",1,0)</f>
        <v>0</v>
      </c>
      <c r="B149" s="117">
        <f>IF('Redovisning 3'!C56="man",1,0)</f>
        <v>0</v>
      </c>
      <c r="C149" s="117">
        <f>A149*'Redovisning 3'!AC56</f>
        <v>0</v>
      </c>
      <c r="D149" s="117">
        <f>B149*'Redovisning 3'!AC56</f>
        <v>0</v>
      </c>
      <c r="E149" s="117">
        <f>IF('Redovisning 3'!B56&gt;2018,1,0)</f>
        <v>0</v>
      </c>
      <c r="F149" s="117">
        <f>IF(AND('Redovisning 3'!B56&gt;2010,'Redovisning 3'!B56&lt;2019),1,0)</f>
        <v>0</v>
      </c>
      <c r="G149" s="117">
        <f>IF(AND('Redovisning 3'!B56&gt;2005,'Redovisning 3'!B56&lt;2011),1,0)</f>
        <v>0</v>
      </c>
      <c r="H149" s="117">
        <f>IF(AND('Redovisning 3'!B56&gt;1997,'Redovisning 3'!B56&lt;2006),1,0)</f>
        <v>0</v>
      </c>
      <c r="I149" s="117">
        <f>E149*'Redovisning 3'!AC56</f>
        <v>0</v>
      </c>
      <c r="J149" s="117">
        <f>F149*'Redovisning 3'!AC56</f>
        <v>0</v>
      </c>
      <c r="K149" s="117">
        <f>G149*'Redovisning 3'!AC56</f>
        <v>0</v>
      </c>
      <c r="L149" s="135">
        <f>H149*'Redovisning 3'!AC56</f>
        <v>0</v>
      </c>
      <c r="M149" s="152"/>
      <c r="N149" s="1"/>
    </row>
    <row r="150" spans="1:14" x14ac:dyDescent="0.35">
      <c r="A150" s="134">
        <f>IF('Redovisning 3'!C57="Kvinna",1,0)</f>
        <v>0</v>
      </c>
      <c r="B150" s="117">
        <f>IF('Redovisning 3'!C57="man",1,0)</f>
        <v>0</v>
      </c>
      <c r="C150" s="117">
        <f>A150*'Redovisning 3'!AC57</f>
        <v>0</v>
      </c>
      <c r="D150" s="117">
        <f>B150*'Redovisning 3'!AC57</f>
        <v>0</v>
      </c>
      <c r="E150" s="117">
        <f>IF('Redovisning 3'!B57&gt;2018,1,0)</f>
        <v>0</v>
      </c>
      <c r="F150" s="117">
        <f>IF(AND('Redovisning 3'!B57&gt;2010,'Redovisning 3'!B57&lt;2019),1,0)</f>
        <v>0</v>
      </c>
      <c r="G150" s="117">
        <f>IF(AND('Redovisning 3'!B57&gt;2005,'Redovisning 3'!B57&lt;2011),1,0)</f>
        <v>0</v>
      </c>
      <c r="H150" s="117">
        <f>IF(AND('Redovisning 3'!B57&gt;1997,'Redovisning 3'!B57&lt;2006),1,0)</f>
        <v>0</v>
      </c>
      <c r="I150" s="117">
        <f>E150*'Redovisning 3'!AC57</f>
        <v>0</v>
      </c>
      <c r="J150" s="117">
        <f>F150*'Redovisning 3'!AC57</f>
        <v>0</v>
      </c>
      <c r="K150" s="117">
        <f>G150*'Redovisning 3'!AC57</f>
        <v>0</v>
      </c>
      <c r="L150" s="135">
        <f>H150*'Redovisning 3'!AC57</f>
        <v>0</v>
      </c>
      <c r="M150" s="152"/>
      <c r="N150" s="1"/>
    </row>
    <row r="151" spans="1:14" x14ac:dyDescent="0.35">
      <c r="A151" s="134">
        <f>IF('Redovisning 3'!C58="Kvinna",1,0)</f>
        <v>0</v>
      </c>
      <c r="B151" s="117">
        <f>IF('Redovisning 3'!C58="man",1,0)</f>
        <v>0</v>
      </c>
      <c r="C151" s="117">
        <f>A151*'Redovisning 3'!AC58</f>
        <v>0</v>
      </c>
      <c r="D151" s="117">
        <f>B151*'Redovisning 3'!AC58</f>
        <v>0</v>
      </c>
      <c r="E151" s="117">
        <f>IF('Redovisning 3'!B58&gt;2018,1,0)</f>
        <v>0</v>
      </c>
      <c r="F151" s="117">
        <f>IF(AND('Redovisning 3'!B58&gt;2010,'Redovisning 3'!B58&lt;2019),1,0)</f>
        <v>0</v>
      </c>
      <c r="G151" s="117">
        <f>IF(AND('Redovisning 3'!B58&gt;2005,'Redovisning 3'!B58&lt;2011),1,0)</f>
        <v>0</v>
      </c>
      <c r="H151" s="117">
        <f>IF(AND('Redovisning 3'!B58&gt;1997,'Redovisning 3'!B58&lt;2006),1,0)</f>
        <v>0</v>
      </c>
      <c r="I151" s="117">
        <f>E151*'Redovisning 3'!AC58</f>
        <v>0</v>
      </c>
      <c r="J151" s="117">
        <f>F151*'Redovisning 3'!AC58</f>
        <v>0</v>
      </c>
      <c r="K151" s="117">
        <f>G151*'Redovisning 3'!AC58</f>
        <v>0</v>
      </c>
      <c r="L151" s="135">
        <f>H151*'Redovisning 3'!AC58</f>
        <v>0</v>
      </c>
      <c r="M151" s="152"/>
      <c r="N151" s="1"/>
    </row>
    <row r="152" spans="1:14" x14ac:dyDescent="0.35">
      <c r="A152" s="134">
        <f>IF('Redovisning 3'!C59="Kvinna",1,0)</f>
        <v>0</v>
      </c>
      <c r="B152" s="117">
        <f>IF('Redovisning 3'!C59="man",1,0)</f>
        <v>0</v>
      </c>
      <c r="C152" s="117">
        <f>A152*'Redovisning 3'!AC59</f>
        <v>0</v>
      </c>
      <c r="D152" s="117">
        <f>B152*'Redovisning 3'!AC59</f>
        <v>0</v>
      </c>
      <c r="E152" s="117">
        <f>IF('Redovisning 3'!B59&gt;2018,1,0)</f>
        <v>0</v>
      </c>
      <c r="F152" s="117">
        <f>IF(AND('Redovisning 3'!B59&gt;2010,'Redovisning 3'!B59&lt;2019),1,0)</f>
        <v>0</v>
      </c>
      <c r="G152" s="117">
        <f>IF(AND('Redovisning 3'!B59&gt;2005,'Redovisning 3'!B59&lt;2011),1,0)</f>
        <v>0</v>
      </c>
      <c r="H152" s="117">
        <f>IF(AND('Redovisning 3'!B59&gt;1997,'Redovisning 3'!B59&lt;2006),1,0)</f>
        <v>0</v>
      </c>
      <c r="I152" s="117">
        <f>E152*'Redovisning 3'!AC59</f>
        <v>0</v>
      </c>
      <c r="J152" s="117">
        <f>F152*'Redovisning 3'!AC59</f>
        <v>0</v>
      </c>
      <c r="K152" s="117">
        <f>G152*'Redovisning 3'!AC59</f>
        <v>0</v>
      </c>
      <c r="L152" s="135">
        <f>H152*'Redovisning 3'!AC59</f>
        <v>0</v>
      </c>
      <c r="M152" s="152"/>
      <c r="N152" s="1"/>
    </row>
    <row r="153" spans="1:14" x14ac:dyDescent="0.35">
      <c r="A153" s="134">
        <f>IF('Redovisning 3'!C60="Kvinna",1,0)</f>
        <v>0</v>
      </c>
      <c r="B153" s="117">
        <f>IF('Redovisning 3'!C60="man",1,0)</f>
        <v>0</v>
      </c>
      <c r="C153" s="117">
        <f>A153*'Redovisning 3'!AC60</f>
        <v>0</v>
      </c>
      <c r="D153" s="117">
        <f>B153*'Redovisning 3'!AC60</f>
        <v>0</v>
      </c>
      <c r="E153" s="117">
        <f>IF('Redovisning 3'!B60&gt;2018,1,0)</f>
        <v>0</v>
      </c>
      <c r="F153" s="117">
        <f>IF(AND('Redovisning 3'!B60&gt;2010,'Redovisning 3'!B60&lt;2019),1,0)</f>
        <v>0</v>
      </c>
      <c r="G153" s="117">
        <f>IF(AND('Redovisning 3'!B60&gt;2005,'Redovisning 3'!B60&lt;2011),1,0)</f>
        <v>0</v>
      </c>
      <c r="H153" s="117">
        <f>IF(AND('Redovisning 3'!B60&gt;1997,'Redovisning 3'!B60&lt;2006),1,0)</f>
        <v>0</v>
      </c>
      <c r="I153" s="117">
        <f>E153*'Redovisning 3'!AC60</f>
        <v>0</v>
      </c>
      <c r="J153" s="117">
        <f>F153*'Redovisning 3'!AC60</f>
        <v>0</v>
      </c>
      <c r="K153" s="117">
        <f>G153*'Redovisning 3'!AC60</f>
        <v>0</v>
      </c>
      <c r="L153" s="135">
        <f>H153*'Redovisning 3'!AC60</f>
        <v>0</v>
      </c>
      <c r="M153" s="152"/>
      <c r="N153" s="1"/>
    </row>
    <row r="154" spans="1:14" x14ac:dyDescent="0.35">
      <c r="A154" s="134">
        <f>IF('Redovisning 3'!C61="Kvinna",1,0)</f>
        <v>0</v>
      </c>
      <c r="B154" s="117">
        <f>IF('Redovisning 3'!C61="man",1,0)</f>
        <v>0</v>
      </c>
      <c r="C154" s="117">
        <f>A154*'Redovisning 3'!AC61</f>
        <v>0</v>
      </c>
      <c r="D154" s="117">
        <f>B154*'Redovisning 3'!AC61</f>
        <v>0</v>
      </c>
      <c r="E154" s="117">
        <f>IF('Redovisning 3'!B61&gt;2018,1,0)</f>
        <v>0</v>
      </c>
      <c r="F154" s="117">
        <f>IF(AND('Redovisning 3'!B61&gt;2010,'Redovisning 3'!B61&lt;2019),1,0)</f>
        <v>0</v>
      </c>
      <c r="G154" s="117">
        <f>IF(AND('Redovisning 3'!B61&gt;2005,'Redovisning 3'!B61&lt;2011),1,0)</f>
        <v>0</v>
      </c>
      <c r="H154" s="117">
        <f>IF(AND('Redovisning 3'!B61&gt;1997,'Redovisning 3'!B61&lt;2006),1,0)</f>
        <v>0</v>
      </c>
      <c r="I154" s="117">
        <f>E154*'Redovisning 3'!AC61</f>
        <v>0</v>
      </c>
      <c r="J154" s="117">
        <f>F154*'Redovisning 3'!AC61</f>
        <v>0</v>
      </c>
      <c r="K154" s="117">
        <f>G154*'Redovisning 3'!AC61</f>
        <v>0</v>
      </c>
      <c r="L154" s="135">
        <f>H154*'Redovisning 3'!AC61</f>
        <v>0</v>
      </c>
      <c r="M154" s="152"/>
      <c r="N154" s="1"/>
    </row>
    <row r="155" spans="1:14" x14ac:dyDescent="0.35">
      <c r="A155" s="134">
        <f>IF('Redovisning 3'!C62="Kvinna",1,0)</f>
        <v>0</v>
      </c>
      <c r="B155" s="117">
        <f>IF('Redovisning 3'!C62="man",1,0)</f>
        <v>0</v>
      </c>
      <c r="C155" s="117">
        <f>A155*'Redovisning 3'!AC62</f>
        <v>0</v>
      </c>
      <c r="D155" s="117">
        <f>B155*'Redovisning 3'!AC62</f>
        <v>0</v>
      </c>
      <c r="E155" s="117">
        <f>IF('Redovisning 3'!B62&gt;2018,1,0)</f>
        <v>0</v>
      </c>
      <c r="F155" s="117">
        <f>IF(AND('Redovisning 3'!B62&gt;2010,'Redovisning 3'!B62&lt;2019),1,0)</f>
        <v>0</v>
      </c>
      <c r="G155" s="117">
        <f>IF(AND('Redovisning 3'!B62&gt;2005,'Redovisning 3'!B62&lt;2011),1,0)</f>
        <v>0</v>
      </c>
      <c r="H155" s="117">
        <f>IF(AND('Redovisning 3'!B62&gt;1997,'Redovisning 3'!B62&lt;2006),1,0)</f>
        <v>0</v>
      </c>
      <c r="I155" s="117">
        <f>E155*'Redovisning 3'!AC62</f>
        <v>0</v>
      </c>
      <c r="J155" s="117">
        <f>F155*'Redovisning 3'!AC62</f>
        <v>0</v>
      </c>
      <c r="K155" s="117">
        <f>G155*'Redovisning 3'!AC62</f>
        <v>0</v>
      </c>
      <c r="L155" s="135">
        <f>H155*'Redovisning 3'!AC62</f>
        <v>0</v>
      </c>
      <c r="M155" s="152"/>
      <c r="N155" s="1"/>
    </row>
    <row r="156" spans="1:14" x14ac:dyDescent="0.35">
      <c r="A156" s="134">
        <f>IF('Redovisning 3'!C63="Kvinna",1,0)</f>
        <v>0</v>
      </c>
      <c r="B156" s="117">
        <f>IF('Redovisning 3'!C63="man",1,0)</f>
        <v>0</v>
      </c>
      <c r="C156" s="117">
        <f>A156*'Redovisning 3'!AC63</f>
        <v>0</v>
      </c>
      <c r="D156" s="117">
        <f>B156*'Redovisning 3'!AC63</f>
        <v>0</v>
      </c>
      <c r="E156" s="117">
        <f>IF('Redovisning 3'!B63&gt;2018,1,0)</f>
        <v>0</v>
      </c>
      <c r="F156" s="117">
        <f>IF(AND('Redovisning 3'!B63&gt;2010,'Redovisning 3'!B63&lt;2019),1,0)</f>
        <v>0</v>
      </c>
      <c r="G156" s="117">
        <f>IF(AND('Redovisning 3'!B63&gt;2005,'Redovisning 3'!B63&lt;2011),1,0)</f>
        <v>0</v>
      </c>
      <c r="H156" s="117">
        <f>IF(AND('Redovisning 3'!B63&gt;1997,'Redovisning 3'!B63&lt;2006),1,0)</f>
        <v>0</v>
      </c>
      <c r="I156" s="117">
        <f>E156*'Redovisning 3'!AC63</f>
        <v>0</v>
      </c>
      <c r="J156" s="117">
        <f>F156*'Redovisning 3'!AC63</f>
        <v>0</v>
      </c>
      <c r="K156" s="117">
        <f>G156*'Redovisning 3'!AC63</f>
        <v>0</v>
      </c>
      <c r="L156" s="135">
        <f>H156*'Redovisning 3'!AC63</f>
        <v>0</v>
      </c>
      <c r="M156" s="152"/>
      <c r="N156" s="1"/>
    </row>
    <row r="157" spans="1:14" x14ac:dyDescent="0.35">
      <c r="A157" s="134">
        <f>IF('Redovisning 3'!C64="Kvinna",1,0)</f>
        <v>0</v>
      </c>
      <c r="B157" s="117">
        <f>IF('Redovisning 3'!C64="man",1,0)</f>
        <v>0</v>
      </c>
      <c r="C157" s="117">
        <f>A157*'Redovisning 3'!AC64</f>
        <v>0</v>
      </c>
      <c r="D157" s="117">
        <f>B157*'Redovisning 3'!AC64</f>
        <v>0</v>
      </c>
      <c r="E157" s="117">
        <f>IF('Redovisning 3'!B64&gt;2018,1,0)</f>
        <v>0</v>
      </c>
      <c r="F157" s="117">
        <f>IF(AND('Redovisning 3'!B64&gt;2010,'Redovisning 3'!B64&lt;2019),1,0)</f>
        <v>0</v>
      </c>
      <c r="G157" s="117">
        <f>IF(AND('Redovisning 3'!B64&gt;2005,'Redovisning 3'!B64&lt;2011),1,0)</f>
        <v>0</v>
      </c>
      <c r="H157" s="117">
        <f>IF(AND('Redovisning 3'!B64&gt;1997,'Redovisning 3'!B64&lt;2006),1,0)</f>
        <v>0</v>
      </c>
      <c r="I157" s="117">
        <f>E157*'Redovisning 3'!AC64</f>
        <v>0</v>
      </c>
      <c r="J157" s="117">
        <f>F157*'Redovisning 3'!AC64</f>
        <v>0</v>
      </c>
      <c r="K157" s="117">
        <f>G157*'Redovisning 3'!AC64</f>
        <v>0</v>
      </c>
      <c r="L157" s="135">
        <f>H157*'Redovisning 3'!AC64</f>
        <v>0</v>
      </c>
      <c r="M157" s="152"/>
      <c r="N157" s="1"/>
    </row>
    <row r="158" spans="1:14" x14ac:dyDescent="0.35">
      <c r="A158" s="134">
        <f>IF('Redovisning 3'!C65="Kvinna",1,0)</f>
        <v>0</v>
      </c>
      <c r="B158" s="117">
        <f>IF('Redovisning 3'!C65="man",1,0)</f>
        <v>0</v>
      </c>
      <c r="C158" s="117">
        <f>A158*'Redovisning 3'!AC65</f>
        <v>0</v>
      </c>
      <c r="D158" s="117">
        <f>B158*'Redovisning 3'!AC65</f>
        <v>0</v>
      </c>
      <c r="E158" s="117">
        <f>IF('Redovisning 3'!B65&gt;2018,1,0)</f>
        <v>0</v>
      </c>
      <c r="F158" s="117">
        <f>IF(AND('Redovisning 3'!B65&gt;2010,'Redovisning 3'!B65&lt;2019),1,0)</f>
        <v>0</v>
      </c>
      <c r="G158" s="117">
        <f>IF(AND('Redovisning 3'!B65&gt;2005,'Redovisning 3'!B65&lt;2011),1,0)</f>
        <v>0</v>
      </c>
      <c r="H158" s="117">
        <f>IF(AND('Redovisning 3'!B65&gt;1997,'Redovisning 3'!B65&lt;2006),1,0)</f>
        <v>0</v>
      </c>
      <c r="I158" s="117">
        <f>E158*'Redovisning 3'!AC65</f>
        <v>0</v>
      </c>
      <c r="J158" s="117">
        <f>F158*'Redovisning 3'!AC65</f>
        <v>0</v>
      </c>
      <c r="K158" s="117">
        <f>G158*'Redovisning 3'!AC65</f>
        <v>0</v>
      </c>
      <c r="L158" s="135">
        <f>H158*'Redovisning 3'!AC65</f>
        <v>0</v>
      </c>
      <c r="M158" s="152"/>
      <c r="N158" s="1"/>
    </row>
    <row r="159" spans="1:14" x14ac:dyDescent="0.35">
      <c r="A159" s="134">
        <f>IF('Redovisning 3'!C66="Kvinna",1,0)</f>
        <v>0</v>
      </c>
      <c r="B159" s="117">
        <f>IF('Redovisning 3'!C66="man",1,0)</f>
        <v>0</v>
      </c>
      <c r="C159" s="117">
        <f>A159*'Redovisning 3'!AC66</f>
        <v>0</v>
      </c>
      <c r="D159" s="117">
        <f>B159*'Redovisning 3'!AC66</f>
        <v>0</v>
      </c>
      <c r="E159" s="117">
        <f>IF('Redovisning 3'!B66&gt;2018,1,0)</f>
        <v>0</v>
      </c>
      <c r="F159" s="117">
        <f>IF(AND('Redovisning 3'!B66&gt;2010,'Redovisning 3'!B66&lt;2019),1,0)</f>
        <v>0</v>
      </c>
      <c r="G159" s="117">
        <f>IF(AND('Redovisning 3'!B66&gt;2005,'Redovisning 3'!B66&lt;2011),1,0)</f>
        <v>0</v>
      </c>
      <c r="H159" s="117">
        <f>IF(AND('Redovisning 3'!B66&gt;1997,'Redovisning 3'!B66&lt;2006),1,0)</f>
        <v>0</v>
      </c>
      <c r="I159" s="117">
        <f>E159*'Redovisning 3'!AC66</f>
        <v>0</v>
      </c>
      <c r="J159" s="117">
        <f>F159*'Redovisning 3'!AC66</f>
        <v>0</v>
      </c>
      <c r="K159" s="117">
        <f>G159*'Redovisning 3'!AC66</f>
        <v>0</v>
      </c>
      <c r="L159" s="135">
        <f>H159*'Redovisning 3'!AC66</f>
        <v>0</v>
      </c>
      <c r="M159" s="152"/>
      <c r="N159" s="1"/>
    </row>
    <row r="160" spans="1:14" x14ac:dyDescent="0.35">
      <c r="A160" s="134">
        <f>IF('Redovisning 3'!C67="Kvinna",1,0)</f>
        <v>0</v>
      </c>
      <c r="B160" s="117">
        <f>IF('Redovisning 3'!C67="man",1,0)</f>
        <v>0</v>
      </c>
      <c r="C160" s="117">
        <f>A160*'Redovisning 3'!AC67</f>
        <v>0</v>
      </c>
      <c r="D160" s="117">
        <f>B160*'Redovisning 3'!AC67</f>
        <v>0</v>
      </c>
      <c r="E160" s="117">
        <f>IF('Redovisning 3'!B67&gt;2018,1,0)</f>
        <v>0</v>
      </c>
      <c r="F160" s="117">
        <f>IF(AND('Redovisning 3'!B67&gt;2010,'Redovisning 3'!B67&lt;2019),1,0)</f>
        <v>0</v>
      </c>
      <c r="G160" s="117">
        <f>IF(AND('Redovisning 3'!B67&gt;2005,'Redovisning 3'!B67&lt;2011),1,0)</f>
        <v>0</v>
      </c>
      <c r="H160" s="117">
        <f>IF(AND('Redovisning 3'!B67&gt;1997,'Redovisning 3'!B67&lt;2006),1,0)</f>
        <v>0</v>
      </c>
      <c r="I160" s="117">
        <f>E160*'Redovisning 3'!AC67</f>
        <v>0</v>
      </c>
      <c r="J160" s="117">
        <f>F160*'Redovisning 3'!AC67</f>
        <v>0</v>
      </c>
      <c r="K160" s="117">
        <f>G160*'Redovisning 3'!AC67</f>
        <v>0</v>
      </c>
      <c r="L160" s="135">
        <f>H160*'Redovisning 3'!AC67</f>
        <v>0</v>
      </c>
      <c r="M160" s="152"/>
      <c r="N160" s="1"/>
    </row>
    <row r="161" spans="1:14" x14ac:dyDescent="0.35">
      <c r="A161" s="134">
        <f>IF('Redovisning 3'!C68="Kvinna",1,0)</f>
        <v>0</v>
      </c>
      <c r="B161" s="117">
        <f>IF('Redovisning 3'!C68="man",1,0)</f>
        <v>0</v>
      </c>
      <c r="C161" s="117">
        <f>A161*'Redovisning 3'!AC68</f>
        <v>0</v>
      </c>
      <c r="D161" s="117">
        <f>B161*'Redovisning 3'!AC68</f>
        <v>0</v>
      </c>
      <c r="E161" s="117">
        <f>IF('Redovisning 3'!B68&gt;2018,1,0)</f>
        <v>0</v>
      </c>
      <c r="F161" s="117">
        <f>IF(AND('Redovisning 3'!B68&gt;2010,'Redovisning 3'!B68&lt;2019),1,0)</f>
        <v>0</v>
      </c>
      <c r="G161" s="117">
        <f>IF(AND('Redovisning 3'!B68&gt;2005,'Redovisning 3'!B68&lt;2011),1,0)</f>
        <v>0</v>
      </c>
      <c r="H161" s="117">
        <f>IF(AND('Redovisning 3'!B68&gt;1997,'Redovisning 3'!B68&lt;2006),1,0)</f>
        <v>0</v>
      </c>
      <c r="I161" s="117">
        <f>E161*'Redovisning 3'!AC68</f>
        <v>0</v>
      </c>
      <c r="J161" s="117">
        <f>F161*'Redovisning 3'!AC68</f>
        <v>0</v>
      </c>
      <c r="K161" s="117">
        <f>G161*'Redovisning 3'!AC68</f>
        <v>0</v>
      </c>
      <c r="L161" s="135">
        <f>H161*'Redovisning 3'!AC68</f>
        <v>0</v>
      </c>
      <c r="M161" s="152"/>
      <c r="N161" s="1"/>
    </row>
    <row r="162" spans="1:14" x14ac:dyDescent="0.35">
      <c r="A162" s="134">
        <f>IF('Redovisning 3'!C69="Kvinna",1,0)</f>
        <v>0</v>
      </c>
      <c r="B162" s="117">
        <f>IF('Redovisning 3'!C69="man",1,0)</f>
        <v>0</v>
      </c>
      <c r="C162" s="117">
        <f>A162*'Redovisning 3'!AC69</f>
        <v>0</v>
      </c>
      <c r="D162" s="117">
        <f>B162*'Redovisning 3'!AC69</f>
        <v>0</v>
      </c>
      <c r="E162" s="117">
        <f>IF('Redovisning 3'!B69&gt;2018,1,0)</f>
        <v>0</v>
      </c>
      <c r="F162" s="117">
        <f>IF(AND('Redovisning 3'!B69&gt;2010,'Redovisning 3'!B69&lt;2019),1,0)</f>
        <v>0</v>
      </c>
      <c r="G162" s="117">
        <f>IF(AND('Redovisning 3'!B69&gt;2005,'Redovisning 3'!B69&lt;2011),1,0)</f>
        <v>0</v>
      </c>
      <c r="H162" s="117">
        <f>IF(AND('Redovisning 3'!B69&gt;1997,'Redovisning 3'!B69&lt;2006),1,0)</f>
        <v>0</v>
      </c>
      <c r="I162" s="117">
        <f>E162*'Redovisning 3'!AC69</f>
        <v>0</v>
      </c>
      <c r="J162" s="117">
        <f>F162*'Redovisning 3'!AC69</f>
        <v>0</v>
      </c>
      <c r="K162" s="117">
        <f>G162*'Redovisning 3'!AC69</f>
        <v>0</v>
      </c>
      <c r="L162" s="135">
        <f>H162*'Redovisning 3'!AC69</f>
        <v>0</v>
      </c>
      <c r="M162" s="152"/>
      <c r="N162" s="1"/>
    </row>
    <row r="163" spans="1:14" x14ac:dyDescent="0.35">
      <c r="A163" s="134">
        <f>IF('Redovisning 3'!C70="Kvinna",1,0)</f>
        <v>0</v>
      </c>
      <c r="B163" s="117">
        <f>IF('Redovisning 3'!C70="man",1,0)</f>
        <v>0</v>
      </c>
      <c r="C163" s="117">
        <f>A163*'Redovisning 3'!AC70</f>
        <v>0</v>
      </c>
      <c r="D163" s="117">
        <f>B163*'Redovisning 3'!AC70</f>
        <v>0</v>
      </c>
      <c r="E163" s="117">
        <f>IF('Redovisning 3'!B70&gt;2018,1,0)</f>
        <v>0</v>
      </c>
      <c r="F163" s="117">
        <f>IF(AND('Redovisning 3'!B70&gt;2010,'Redovisning 3'!B70&lt;2019),1,0)</f>
        <v>0</v>
      </c>
      <c r="G163" s="117">
        <f>IF(AND('Redovisning 3'!B70&gt;2005,'Redovisning 3'!B70&lt;2011),1,0)</f>
        <v>0</v>
      </c>
      <c r="H163" s="117">
        <f>IF(AND('Redovisning 3'!B70&gt;1997,'Redovisning 3'!B70&lt;2006),1,0)</f>
        <v>0</v>
      </c>
      <c r="I163" s="117">
        <f>E163*'Redovisning 3'!AC70</f>
        <v>0</v>
      </c>
      <c r="J163" s="117">
        <f>F163*'Redovisning 3'!AC70</f>
        <v>0</v>
      </c>
      <c r="K163" s="117">
        <f>G163*'Redovisning 3'!AC70</f>
        <v>0</v>
      </c>
      <c r="L163" s="135">
        <f>H163*'Redovisning 3'!AC70</f>
        <v>0</v>
      </c>
      <c r="M163" s="152"/>
      <c r="N163" s="1"/>
    </row>
    <row r="164" spans="1:14" x14ac:dyDescent="0.35">
      <c r="A164" s="134">
        <f>IF('Redovisning 3'!C71="Kvinna",1,0)</f>
        <v>0</v>
      </c>
      <c r="B164" s="117">
        <f>IF('Redovisning 3'!C71="man",1,0)</f>
        <v>0</v>
      </c>
      <c r="C164" s="117">
        <f>A164*'Redovisning 3'!AC71</f>
        <v>0</v>
      </c>
      <c r="D164" s="117">
        <f>B164*'Redovisning 3'!AC71</f>
        <v>0</v>
      </c>
      <c r="E164" s="117">
        <f>IF('Redovisning 3'!B71&gt;2018,1,0)</f>
        <v>0</v>
      </c>
      <c r="F164" s="117">
        <f>IF(AND('Redovisning 3'!B71&gt;2010,'Redovisning 3'!B71&lt;2019),1,0)</f>
        <v>0</v>
      </c>
      <c r="G164" s="117">
        <f>IF(AND('Redovisning 3'!B71&gt;2005,'Redovisning 3'!B71&lt;2011),1,0)</f>
        <v>0</v>
      </c>
      <c r="H164" s="117">
        <f>IF(AND('Redovisning 3'!B71&gt;1997,'Redovisning 3'!B71&lt;2006),1,0)</f>
        <v>0</v>
      </c>
      <c r="I164" s="117">
        <f>E164*'Redovisning 3'!AC71</f>
        <v>0</v>
      </c>
      <c r="J164" s="117">
        <f>F164*'Redovisning 3'!AC71</f>
        <v>0</v>
      </c>
      <c r="K164" s="117">
        <f>G164*'Redovisning 3'!AC71</f>
        <v>0</v>
      </c>
      <c r="L164" s="135">
        <f>H164*'Redovisning 3'!AC71</f>
        <v>0</v>
      </c>
      <c r="M164" s="152"/>
      <c r="N164" s="1"/>
    </row>
    <row r="165" spans="1:14" x14ac:dyDescent="0.35">
      <c r="A165" s="134">
        <f>IF('Redovisning 3'!C72="Kvinna",1,0)</f>
        <v>0</v>
      </c>
      <c r="B165" s="117">
        <f>IF('Redovisning 3'!C72="man",1,0)</f>
        <v>0</v>
      </c>
      <c r="C165" s="117">
        <f>A165*'Redovisning 3'!AC72</f>
        <v>0</v>
      </c>
      <c r="D165" s="117">
        <f>B165*'Redovisning 3'!AC72</f>
        <v>0</v>
      </c>
      <c r="E165" s="117">
        <f>IF('Redovisning 3'!B72&gt;2018,1,0)</f>
        <v>0</v>
      </c>
      <c r="F165" s="117">
        <f>IF(AND('Redovisning 3'!B72&gt;2010,'Redovisning 3'!B72&lt;2019),1,0)</f>
        <v>0</v>
      </c>
      <c r="G165" s="117">
        <f>IF(AND('Redovisning 3'!B72&gt;2005,'Redovisning 3'!B72&lt;2011),1,0)</f>
        <v>0</v>
      </c>
      <c r="H165" s="117">
        <f>IF(AND('Redovisning 3'!B72&gt;1997,'Redovisning 3'!B72&lt;2006),1,0)</f>
        <v>0</v>
      </c>
      <c r="I165" s="117">
        <f>E165*'Redovisning 3'!AC72</f>
        <v>0</v>
      </c>
      <c r="J165" s="117">
        <f>F165*'Redovisning 3'!AC72</f>
        <v>0</v>
      </c>
      <c r="K165" s="117">
        <f>G165*'Redovisning 3'!AC72</f>
        <v>0</v>
      </c>
      <c r="L165" s="135">
        <f>H165*'Redovisning 3'!AC72</f>
        <v>0</v>
      </c>
      <c r="M165" s="152"/>
      <c r="N165" s="1"/>
    </row>
    <row r="166" spans="1:14" x14ac:dyDescent="0.35">
      <c r="A166" s="134">
        <f>IF('Redovisning 3'!C73="Kvinna",1,0)</f>
        <v>0</v>
      </c>
      <c r="B166" s="117">
        <f>IF('Redovisning 3'!C73="man",1,0)</f>
        <v>0</v>
      </c>
      <c r="C166" s="117">
        <f>A166*'Redovisning 3'!AC73</f>
        <v>0</v>
      </c>
      <c r="D166" s="117">
        <f>B166*'Redovisning 3'!AC73</f>
        <v>0</v>
      </c>
      <c r="E166" s="117">
        <f>IF('Redovisning 3'!B73&gt;2018,1,0)</f>
        <v>0</v>
      </c>
      <c r="F166" s="117">
        <f>IF(AND('Redovisning 3'!B73&gt;2010,'Redovisning 3'!B73&lt;2019),1,0)</f>
        <v>0</v>
      </c>
      <c r="G166" s="117">
        <f>IF(AND('Redovisning 3'!B73&gt;2005,'Redovisning 3'!B73&lt;2011),1,0)</f>
        <v>0</v>
      </c>
      <c r="H166" s="117">
        <f>IF(AND('Redovisning 3'!B73&gt;1997,'Redovisning 3'!B73&lt;2006),1,0)</f>
        <v>0</v>
      </c>
      <c r="I166" s="117">
        <f>E166*'Redovisning 3'!AC73</f>
        <v>0</v>
      </c>
      <c r="J166" s="117">
        <f>F166*'Redovisning 3'!AC73</f>
        <v>0</v>
      </c>
      <c r="K166" s="117">
        <f>G166*'Redovisning 3'!AC73</f>
        <v>0</v>
      </c>
      <c r="L166" s="135">
        <f>H166*'Redovisning 3'!AC73</f>
        <v>0</v>
      </c>
      <c r="M166" s="152"/>
      <c r="N166" s="1"/>
    </row>
    <row r="167" spans="1:14" x14ac:dyDescent="0.35">
      <c r="A167" s="134">
        <f>IF('Redovisning 3'!C74="Kvinna",1,0)</f>
        <v>0</v>
      </c>
      <c r="B167" s="117">
        <f>IF('Redovisning 3'!C74="man",1,0)</f>
        <v>0</v>
      </c>
      <c r="C167" s="117">
        <f>A167*'Redovisning 3'!AC74</f>
        <v>0</v>
      </c>
      <c r="D167" s="117">
        <f>B167*'Redovisning 3'!AC74</f>
        <v>0</v>
      </c>
      <c r="E167" s="117">
        <f>IF('Redovisning 3'!B74&gt;2018,1,0)</f>
        <v>0</v>
      </c>
      <c r="F167" s="117">
        <f>IF(AND('Redovisning 3'!B74&gt;2010,'Redovisning 3'!B74&lt;2019),1,0)</f>
        <v>0</v>
      </c>
      <c r="G167" s="117">
        <f>IF(AND('Redovisning 3'!B74&gt;2005,'Redovisning 3'!B74&lt;2011),1,0)</f>
        <v>0</v>
      </c>
      <c r="H167" s="117">
        <f>IF(AND('Redovisning 3'!B74&gt;1997,'Redovisning 3'!B74&lt;2006),1,0)</f>
        <v>0</v>
      </c>
      <c r="I167" s="117">
        <f>E167*'Redovisning 3'!AC74</f>
        <v>0</v>
      </c>
      <c r="J167" s="117">
        <f>F167*'Redovisning 3'!AC74</f>
        <v>0</v>
      </c>
      <c r="K167" s="117">
        <f>G167*'Redovisning 3'!AC74</f>
        <v>0</v>
      </c>
      <c r="L167" s="135">
        <f>H167*'Redovisning 3'!AC74</f>
        <v>0</v>
      </c>
      <c r="M167" s="152"/>
      <c r="N167" s="1"/>
    </row>
    <row r="168" spans="1:14" x14ac:dyDescent="0.35">
      <c r="A168" s="134">
        <f>IF('Redovisning 3'!C75="Kvinna",1,0)</f>
        <v>0</v>
      </c>
      <c r="B168" s="117">
        <f>IF('Redovisning 3'!C75="man",1,0)</f>
        <v>0</v>
      </c>
      <c r="C168" s="117">
        <f>A168*'Redovisning 3'!AC75</f>
        <v>0</v>
      </c>
      <c r="D168" s="117">
        <f>B168*'Redovisning 3'!AC75</f>
        <v>0</v>
      </c>
      <c r="E168" s="117">
        <f>IF('Redovisning 3'!B75&gt;2018,1,0)</f>
        <v>0</v>
      </c>
      <c r="F168" s="117">
        <f>IF(AND('Redovisning 3'!B75&gt;2010,'Redovisning 3'!B75&lt;2019),1,0)</f>
        <v>0</v>
      </c>
      <c r="G168" s="117">
        <f>IF(AND('Redovisning 3'!B75&gt;2005,'Redovisning 3'!B75&lt;2011),1,0)</f>
        <v>0</v>
      </c>
      <c r="H168" s="117">
        <f>IF(AND('Redovisning 3'!B75&gt;1997,'Redovisning 3'!B75&lt;2006),1,0)</f>
        <v>0</v>
      </c>
      <c r="I168" s="117">
        <f>E168*'Redovisning 3'!AC75</f>
        <v>0</v>
      </c>
      <c r="J168" s="117">
        <f>F168*'Redovisning 3'!AC75</f>
        <v>0</v>
      </c>
      <c r="K168" s="117">
        <f>G168*'Redovisning 3'!AC75</f>
        <v>0</v>
      </c>
      <c r="L168" s="135">
        <f>H168*'Redovisning 3'!AC75</f>
        <v>0</v>
      </c>
      <c r="M168" s="152"/>
      <c r="N168" s="1"/>
    </row>
    <row r="169" spans="1:14" x14ac:dyDescent="0.35">
      <c r="A169" s="134">
        <f>IF('Redovisning 3'!C76="Kvinna",1,0)</f>
        <v>0</v>
      </c>
      <c r="B169" s="117">
        <f>IF('Redovisning 3'!C76="man",1,0)</f>
        <v>0</v>
      </c>
      <c r="C169" s="117">
        <f>A169*'Redovisning 3'!AC76</f>
        <v>0</v>
      </c>
      <c r="D169" s="117">
        <f>B169*'Redovisning 3'!AC76</f>
        <v>0</v>
      </c>
      <c r="E169" s="117">
        <f>IF('Redovisning 3'!B76&gt;2018,1,0)</f>
        <v>0</v>
      </c>
      <c r="F169" s="117">
        <f>IF(AND('Redovisning 3'!B76&gt;2010,'Redovisning 3'!B76&lt;2019),1,0)</f>
        <v>0</v>
      </c>
      <c r="G169" s="117">
        <f>IF(AND('Redovisning 3'!B76&gt;2005,'Redovisning 3'!B76&lt;2011),1,0)</f>
        <v>0</v>
      </c>
      <c r="H169" s="117">
        <f>IF(AND('Redovisning 3'!B76&gt;1997,'Redovisning 3'!B76&lt;2006),1,0)</f>
        <v>0</v>
      </c>
      <c r="I169" s="117">
        <f>E169*'Redovisning 3'!AC76</f>
        <v>0</v>
      </c>
      <c r="J169" s="117">
        <f>F169*'Redovisning 3'!AC76</f>
        <v>0</v>
      </c>
      <c r="K169" s="117">
        <f>G169*'Redovisning 3'!AC76</f>
        <v>0</v>
      </c>
      <c r="L169" s="135">
        <f>H169*'Redovisning 3'!AC76</f>
        <v>0</v>
      </c>
      <c r="M169" s="152"/>
      <c r="N169" s="1"/>
    </row>
    <row r="170" spans="1:14" x14ac:dyDescent="0.35">
      <c r="A170" s="134">
        <f>IF('Redovisning 3'!C77="Kvinna",1,0)</f>
        <v>0</v>
      </c>
      <c r="B170" s="117">
        <f>IF('Redovisning 3'!C77="man",1,0)</f>
        <v>0</v>
      </c>
      <c r="C170" s="117">
        <f>A170*'Redovisning 3'!AC77</f>
        <v>0</v>
      </c>
      <c r="D170" s="117">
        <f>B170*'Redovisning 3'!AC77</f>
        <v>0</v>
      </c>
      <c r="E170" s="117">
        <f>IF('Redovisning 3'!B77&gt;2018,1,0)</f>
        <v>0</v>
      </c>
      <c r="F170" s="117">
        <f>IF(AND('Redovisning 3'!B77&gt;2010,'Redovisning 3'!B77&lt;2019),1,0)</f>
        <v>0</v>
      </c>
      <c r="G170" s="117">
        <f>IF(AND('Redovisning 3'!B77&gt;2005,'Redovisning 3'!B77&lt;2011),1,0)</f>
        <v>0</v>
      </c>
      <c r="H170" s="117">
        <f>IF(AND('Redovisning 3'!B77&gt;1997,'Redovisning 3'!B77&lt;2006),1,0)</f>
        <v>0</v>
      </c>
      <c r="I170" s="117">
        <f>E170*'Redovisning 3'!AC77</f>
        <v>0</v>
      </c>
      <c r="J170" s="117">
        <f>F170*'Redovisning 3'!AC77</f>
        <v>0</v>
      </c>
      <c r="K170" s="117">
        <f>G170*'Redovisning 3'!AC77</f>
        <v>0</v>
      </c>
      <c r="L170" s="135">
        <f>H170*'Redovisning 3'!AC77</f>
        <v>0</v>
      </c>
      <c r="M170" s="152"/>
      <c r="N170" s="1"/>
    </row>
    <row r="171" spans="1:14" x14ac:dyDescent="0.35">
      <c r="A171" s="134">
        <f>IF('Redovisning 3'!C78="Kvinna",1,0)</f>
        <v>0</v>
      </c>
      <c r="B171" s="117">
        <f>IF('Redovisning 3'!C78="man",1,0)</f>
        <v>0</v>
      </c>
      <c r="C171" s="117">
        <f>A171*'Redovisning 3'!AC78</f>
        <v>0</v>
      </c>
      <c r="D171" s="117">
        <f>B171*'Redovisning 3'!AC78</f>
        <v>0</v>
      </c>
      <c r="E171" s="117">
        <f>IF('Redovisning 3'!B78&gt;2018,1,0)</f>
        <v>0</v>
      </c>
      <c r="F171" s="117">
        <f>IF(AND('Redovisning 3'!B78&gt;2010,'Redovisning 3'!B78&lt;2019),1,0)</f>
        <v>0</v>
      </c>
      <c r="G171" s="117">
        <f>IF(AND('Redovisning 3'!B78&gt;2005,'Redovisning 3'!B78&lt;2011),1,0)</f>
        <v>0</v>
      </c>
      <c r="H171" s="117">
        <f>IF(AND('Redovisning 3'!B78&gt;1997,'Redovisning 3'!B78&lt;2006),1,0)</f>
        <v>0</v>
      </c>
      <c r="I171" s="117">
        <f>E171*'Redovisning 3'!AC78</f>
        <v>0</v>
      </c>
      <c r="J171" s="117">
        <f>F171*'Redovisning 3'!AC78</f>
        <v>0</v>
      </c>
      <c r="K171" s="117">
        <f>G171*'Redovisning 3'!AC78</f>
        <v>0</v>
      </c>
      <c r="L171" s="135">
        <f>H171*'Redovisning 3'!AC78</f>
        <v>0</v>
      </c>
      <c r="M171" s="152"/>
      <c r="N171" s="1"/>
    </row>
    <row r="172" spans="1:14" x14ac:dyDescent="0.35">
      <c r="A172" s="134">
        <f>IF('Redovisning 3'!C79="Kvinna",1,0)</f>
        <v>0</v>
      </c>
      <c r="B172" s="117">
        <f>IF('Redovisning 3'!C79="man",1,0)</f>
        <v>0</v>
      </c>
      <c r="C172" s="117">
        <f>A172*'Redovisning 3'!AC79</f>
        <v>0</v>
      </c>
      <c r="D172" s="117">
        <f>B172*'Redovisning 3'!AC79</f>
        <v>0</v>
      </c>
      <c r="E172" s="117">
        <f>IF('Redovisning 3'!B79&gt;2018,1,0)</f>
        <v>0</v>
      </c>
      <c r="F172" s="117">
        <f>IF(AND('Redovisning 3'!B79&gt;2010,'Redovisning 3'!B79&lt;2019),1,0)</f>
        <v>0</v>
      </c>
      <c r="G172" s="117">
        <f>IF(AND('Redovisning 3'!B79&gt;2005,'Redovisning 3'!B79&lt;2011),1,0)</f>
        <v>0</v>
      </c>
      <c r="H172" s="117">
        <f>IF(AND('Redovisning 3'!B79&gt;1997,'Redovisning 3'!B79&lt;2006),1,0)</f>
        <v>0</v>
      </c>
      <c r="I172" s="117">
        <f>E172*'Redovisning 3'!AC79</f>
        <v>0</v>
      </c>
      <c r="J172" s="117">
        <f>F172*'Redovisning 3'!AC79</f>
        <v>0</v>
      </c>
      <c r="K172" s="117">
        <f>G172*'Redovisning 3'!AC79</f>
        <v>0</v>
      </c>
      <c r="L172" s="135">
        <f>H172*'Redovisning 3'!AC79</f>
        <v>0</v>
      </c>
      <c r="M172" s="152"/>
      <c r="N172" s="1"/>
    </row>
    <row r="173" spans="1:14" x14ac:dyDescent="0.35">
      <c r="A173" s="134">
        <f>IF('Redovisning 3'!C80="Kvinna",1,0)</f>
        <v>0</v>
      </c>
      <c r="B173" s="117">
        <f>IF('Redovisning 3'!C80="man",1,0)</f>
        <v>0</v>
      </c>
      <c r="C173" s="117">
        <f>A173*'Redovisning 3'!AC80</f>
        <v>0</v>
      </c>
      <c r="D173" s="117">
        <f>B173*'Redovisning 3'!AC80</f>
        <v>0</v>
      </c>
      <c r="E173" s="117">
        <f>IF('Redovisning 3'!B80&gt;2018,1,0)</f>
        <v>0</v>
      </c>
      <c r="F173" s="117">
        <f>IF(AND('Redovisning 3'!B80&gt;2010,'Redovisning 3'!B80&lt;2019),1,0)</f>
        <v>0</v>
      </c>
      <c r="G173" s="117">
        <f>IF(AND('Redovisning 3'!B80&gt;2005,'Redovisning 3'!B80&lt;2011),1,0)</f>
        <v>0</v>
      </c>
      <c r="H173" s="117">
        <f>IF(AND('Redovisning 3'!B80&gt;1997,'Redovisning 3'!B80&lt;2006),1,0)</f>
        <v>0</v>
      </c>
      <c r="I173" s="117">
        <f>E173*'Redovisning 3'!AC80</f>
        <v>0</v>
      </c>
      <c r="J173" s="117">
        <f>F173*'Redovisning 3'!AC80</f>
        <v>0</v>
      </c>
      <c r="K173" s="117">
        <f>G173*'Redovisning 3'!AC80</f>
        <v>0</v>
      </c>
      <c r="L173" s="135">
        <f>H173*'Redovisning 3'!AC80</f>
        <v>0</v>
      </c>
      <c r="M173" s="152"/>
      <c r="N173" s="1"/>
    </row>
    <row r="174" spans="1:14" x14ac:dyDescent="0.35">
      <c r="A174" s="134">
        <f>IF('Redovisning 3'!C81="Kvinna",1,0)</f>
        <v>0</v>
      </c>
      <c r="B174" s="117">
        <f>IF('Redovisning 3'!C81="man",1,0)</f>
        <v>0</v>
      </c>
      <c r="C174" s="117">
        <f>A174*'Redovisning 3'!AC81</f>
        <v>0</v>
      </c>
      <c r="D174" s="117">
        <f>B174*'Redovisning 3'!AC81</f>
        <v>0</v>
      </c>
      <c r="E174" s="117">
        <f>IF('Redovisning 3'!B81&gt;2018,1,0)</f>
        <v>0</v>
      </c>
      <c r="F174" s="117">
        <f>IF(AND('Redovisning 3'!B81&gt;2010,'Redovisning 3'!B81&lt;2019),1,0)</f>
        <v>0</v>
      </c>
      <c r="G174" s="117">
        <f>IF(AND('Redovisning 3'!B81&gt;2005,'Redovisning 3'!B81&lt;2011),1,0)</f>
        <v>0</v>
      </c>
      <c r="H174" s="117">
        <f>IF(AND('Redovisning 3'!B81&gt;1997,'Redovisning 3'!B81&lt;2006),1,0)</f>
        <v>0</v>
      </c>
      <c r="I174" s="117">
        <f>E174*'Redovisning 3'!AC81</f>
        <v>0</v>
      </c>
      <c r="J174" s="117">
        <f>F174*'Redovisning 3'!AC81</f>
        <v>0</v>
      </c>
      <c r="K174" s="117">
        <f>G174*'Redovisning 3'!AC81</f>
        <v>0</v>
      </c>
      <c r="L174" s="135">
        <f>H174*'Redovisning 3'!AC81</f>
        <v>0</v>
      </c>
      <c r="M174" s="152"/>
      <c r="N174" s="1"/>
    </row>
    <row r="175" spans="1:14" x14ac:dyDescent="0.35">
      <c r="A175" s="134">
        <f>IF('Redovisning 3'!C82="Kvinna",1,0)</f>
        <v>0</v>
      </c>
      <c r="B175" s="117">
        <f>IF('Redovisning 3'!C82="man",1,0)</f>
        <v>0</v>
      </c>
      <c r="C175" s="117">
        <f>A175*'Redovisning 3'!AC82</f>
        <v>0</v>
      </c>
      <c r="D175" s="117">
        <f>B175*'Redovisning 3'!AC82</f>
        <v>0</v>
      </c>
      <c r="E175" s="117">
        <f>IF('Redovisning 3'!B82&gt;2018,1,0)</f>
        <v>0</v>
      </c>
      <c r="F175" s="117">
        <f>IF(AND('Redovisning 3'!B82&gt;2010,'Redovisning 3'!B82&lt;2019),1,0)</f>
        <v>0</v>
      </c>
      <c r="G175" s="117">
        <f>IF(AND('Redovisning 3'!B82&gt;2005,'Redovisning 3'!B82&lt;2011),1,0)</f>
        <v>0</v>
      </c>
      <c r="H175" s="117">
        <f>IF(AND('Redovisning 3'!B82&gt;1997,'Redovisning 3'!B82&lt;2006),1,0)</f>
        <v>0</v>
      </c>
      <c r="I175" s="117">
        <f>E175*'Redovisning 3'!AC82</f>
        <v>0</v>
      </c>
      <c r="J175" s="117">
        <f>F175*'Redovisning 3'!AC82</f>
        <v>0</v>
      </c>
      <c r="K175" s="117">
        <f>G175*'Redovisning 3'!AC82</f>
        <v>0</v>
      </c>
      <c r="L175" s="135">
        <f>H175*'Redovisning 3'!AC82</f>
        <v>0</v>
      </c>
      <c r="M175" s="152"/>
      <c r="N175" s="1"/>
    </row>
    <row r="176" spans="1:14" x14ac:dyDescent="0.35">
      <c r="A176" s="134">
        <f>IF('Redovisning 3'!C83="Kvinna",1,0)</f>
        <v>0</v>
      </c>
      <c r="B176" s="117">
        <f>IF('Redovisning 3'!C83="man",1,0)</f>
        <v>0</v>
      </c>
      <c r="C176" s="117">
        <f>A176*'Redovisning 3'!AC83</f>
        <v>0</v>
      </c>
      <c r="D176" s="117">
        <f>B176*'Redovisning 3'!AC83</f>
        <v>0</v>
      </c>
      <c r="E176" s="117">
        <f>IF('Redovisning 3'!B83&gt;2018,1,0)</f>
        <v>0</v>
      </c>
      <c r="F176" s="117">
        <f>IF(AND('Redovisning 3'!B83&gt;2010,'Redovisning 3'!B83&lt;2019),1,0)</f>
        <v>0</v>
      </c>
      <c r="G176" s="117">
        <f>IF(AND('Redovisning 3'!B83&gt;2005,'Redovisning 3'!B83&lt;2011),1,0)</f>
        <v>0</v>
      </c>
      <c r="H176" s="117">
        <f>IF(AND('Redovisning 3'!B83&gt;1997,'Redovisning 3'!B83&lt;2006),1,0)</f>
        <v>0</v>
      </c>
      <c r="I176" s="117">
        <f>E176*'Redovisning 3'!AC83</f>
        <v>0</v>
      </c>
      <c r="J176" s="117">
        <f>F176*'Redovisning 3'!AC83</f>
        <v>0</v>
      </c>
      <c r="K176" s="117">
        <f>G176*'Redovisning 3'!AC83</f>
        <v>0</v>
      </c>
      <c r="L176" s="135">
        <f>H176*'Redovisning 3'!AC83</f>
        <v>0</v>
      </c>
      <c r="M176" s="152"/>
      <c r="N176" s="1"/>
    </row>
    <row r="177" spans="1:14" x14ac:dyDescent="0.35">
      <c r="A177" s="134">
        <f>IF('Redovisning 3'!C84="Kvinna",1,0)</f>
        <v>0</v>
      </c>
      <c r="B177" s="117">
        <f>IF('Redovisning 3'!C84="man",1,0)</f>
        <v>0</v>
      </c>
      <c r="C177" s="117">
        <f>A177*'Redovisning 3'!AC84</f>
        <v>0</v>
      </c>
      <c r="D177" s="117">
        <f>B177*'Redovisning 3'!AC84</f>
        <v>0</v>
      </c>
      <c r="E177" s="117">
        <f>IF('Redovisning 3'!B84&gt;2018,1,0)</f>
        <v>0</v>
      </c>
      <c r="F177" s="117">
        <f>IF(AND('Redovisning 3'!B84&gt;2010,'Redovisning 3'!B84&lt;2019),1,0)</f>
        <v>0</v>
      </c>
      <c r="G177" s="117">
        <f>IF(AND('Redovisning 3'!B84&gt;2005,'Redovisning 3'!B84&lt;2011),1,0)</f>
        <v>0</v>
      </c>
      <c r="H177" s="117">
        <f>IF(AND('Redovisning 3'!B84&gt;1997,'Redovisning 3'!B84&lt;2006),1,0)</f>
        <v>0</v>
      </c>
      <c r="I177" s="117">
        <f>E177*'Redovisning 3'!AC84</f>
        <v>0</v>
      </c>
      <c r="J177" s="117">
        <f>F177*'Redovisning 3'!AC84</f>
        <v>0</v>
      </c>
      <c r="K177" s="117">
        <f>G177*'Redovisning 3'!AC84</f>
        <v>0</v>
      </c>
      <c r="L177" s="135">
        <f>H177*'Redovisning 3'!AC84</f>
        <v>0</v>
      </c>
      <c r="M177" s="152"/>
      <c r="N177" s="1"/>
    </row>
    <row r="178" spans="1:14" x14ac:dyDescent="0.35">
      <c r="A178" s="136">
        <f t="shared" ref="A178:L178" si="2">SUM(A123:A177)</f>
        <v>1</v>
      </c>
      <c r="B178" s="137">
        <f t="shared" si="2"/>
        <v>1</v>
      </c>
      <c r="C178" s="137">
        <f t="shared" si="2"/>
        <v>1</v>
      </c>
      <c r="D178" s="137">
        <f t="shared" si="2"/>
        <v>1</v>
      </c>
      <c r="E178" s="137">
        <f t="shared" si="2"/>
        <v>0</v>
      </c>
      <c r="F178" s="137">
        <f t="shared" si="2"/>
        <v>0</v>
      </c>
      <c r="G178" s="137">
        <f t="shared" si="2"/>
        <v>1</v>
      </c>
      <c r="H178" s="137">
        <f t="shared" si="2"/>
        <v>1</v>
      </c>
      <c r="I178" s="137">
        <f t="shared" si="2"/>
        <v>0</v>
      </c>
      <c r="J178" s="137">
        <f t="shared" si="2"/>
        <v>0</v>
      </c>
      <c r="K178" s="137">
        <f t="shared" si="2"/>
        <v>1</v>
      </c>
      <c r="L178" s="138">
        <f t="shared" si="2"/>
        <v>1</v>
      </c>
      <c r="M178" s="154">
        <f>SUM(M123:M177)</f>
        <v>0</v>
      </c>
      <c r="N178" s="154">
        <f>SUM(N123:N177)</f>
        <v>0</v>
      </c>
    </row>
    <row r="180" spans="1:14" x14ac:dyDescent="0.35">
      <c r="A180" s="163" t="s">
        <v>92</v>
      </c>
    </row>
    <row r="181" spans="1:14" x14ac:dyDescent="0.35">
      <c r="A181" s="130" t="s">
        <v>45</v>
      </c>
      <c r="B181" s="131" t="s">
        <v>43</v>
      </c>
      <c r="C181" s="131" t="s">
        <v>46</v>
      </c>
      <c r="D181" s="131" t="s">
        <v>44</v>
      </c>
      <c r="E181" s="131" t="s">
        <v>56</v>
      </c>
      <c r="F181" s="131" t="s">
        <v>61</v>
      </c>
      <c r="G181" s="132" t="s">
        <v>62</v>
      </c>
      <c r="H181" s="131" t="s">
        <v>63</v>
      </c>
      <c r="I181" s="131" t="s">
        <v>57</v>
      </c>
      <c r="J181" s="131" t="s">
        <v>58</v>
      </c>
      <c r="K181" s="131" t="s">
        <v>59</v>
      </c>
      <c r="L181" s="133" t="s">
        <v>60</v>
      </c>
      <c r="M181" s="153" t="s">
        <v>89</v>
      </c>
      <c r="N181" s="153" t="s">
        <v>88</v>
      </c>
    </row>
    <row r="182" spans="1:14" x14ac:dyDescent="0.35">
      <c r="A182" s="134">
        <f>IF('Redovisning 4'!C30="Kvinna",1,0)</f>
        <v>1</v>
      </c>
      <c r="B182" s="117">
        <f>IF('Redovisning 4'!C30="man",1,0)</f>
        <v>0</v>
      </c>
      <c r="C182" s="117">
        <f>A182*'Redovisning 4'!AC30</f>
        <v>1</v>
      </c>
      <c r="D182" s="117">
        <f>B182*'Redovisning 4'!AC30</f>
        <v>0</v>
      </c>
      <c r="E182" s="117">
        <f>IF('Redovisning 4'!B30&gt;2017,1,0)</f>
        <v>0</v>
      </c>
      <c r="F182" s="117">
        <f>IF(AND('Redovisning 4'!B30&gt;2009,'Redovisning 4'!B30&lt;2018),1,0)</f>
        <v>0</v>
      </c>
      <c r="G182" s="117">
        <f>IF(AND('Redovisning 4'!B30&gt;2004,'Redovisning 4'!B30&lt;2010),1,0)</f>
        <v>1</v>
      </c>
      <c r="H182" s="117">
        <f>IF(AND('Redovisning 4'!B30&gt;1996,'Redovisning 4'!B30&lt;2005),1,0)</f>
        <v>0</v>
      </c>
      <c r="I182" s="117">
        <f>E182*'Redovisning 4'!AC30</f>
        <v>0</v>
      </c>
      <c r="J182" s="117">
        <f>F182*'Redovisning 4'!AC30</f>
        <v>0</v>
      </c>
      <c r="K182" s="117">
        <f>G182*'Redovisning 4'!AC30</f>
        <v>1</v>
      </c>
      <c r="L182" s="135">
        <f>H182*'Redovisning 4'!AC30</f>
        <v>0</v>
      </c>
      <c r="M182" s="152">
        <f>IF('Redovisning 4'!B14&gt;1996,1,0)</f>
        <v>0</v>
      </c>
      <c r="N182" s="1">
        <f>M182*'Redovisning 4'!AC14</f>
        <v>0</v>
      </c>
    </row>
    <row r="183" spans="1:14" x14ac:dyDescent="0.35">
      <c r="A183" s="134">
        <f>IF('Redovisning 4'!C31="Kvinna",1,0)</f>
        <v>0</v>
      </c>
      <c r="B183" s="117">
        <f>IF('Redovisning 4'!C31="man",1,0)</f>
        <v>0</v>
      </c>
      <c r="C183" s="117">
        <f>A183*'Redovisning 4'!AC31</f>
        <v>0</v>
      </c>
      <c r="D183" s="117">
        <f>B183*'Redovisning 4'!AC31</f>
        <v>0</v>
      </c>
      <c r="E183" s="117">
        <f>IF('Redovisning 4'!B31&gt;2017,1,0)</f>
        <v>0</v>
      </c>
      <c r="F183" s="117">
        <f>IF(AND('Redovisning 4'!B31&gt;2009,'Redovisning 4'!B31&lt;2018),1,0)</f>
        <v>0</v>
      </c>
      <c r="G183" s="117">
        <f>IF(AND('Redovisning 4'!B31&gt;2004,'Redovisning 4'!B31&lt;2010),1,0)</f>
        <v>0</v>
      </c>
      <c r="H183" s="117">
        <f>IF(AND('Redovisning 4'!B31&gt;1996,'Redovisning 4'!B31&lt;2005),1,0)</f>
        <v>0</v>
      </c>
      <c r="I183" s="117">
        <f>E183*'Redovisning 4'!AC31</f>
        <v>0</v>
      </c>
      <c r="J183" s="117">
        <f>F183*'Redovisning 4'!AC31</f>
        <v>0</v>
      </c>
      <c r="K183" s="117">
        <f>G183*'Redovisning 4'!AC31</f>
        <v>0</v>
      </c>
      <c r="L183" s="135">
        <f>H183*'Redovisning 4'!AC31</f>
        <v>0</v>
      </c>
      <c r="M183" s="152">
        <f>IF('Redovisning 4'!B15&gt;1996,1,0)</f>
        <v>0</v>
      </c>
      <c r="N183" s="1">
        <f>M183*'Redovisning 4'!AC15</f>
        <v>0</v>
      </c>
    </row>
    <row r="184" spans="1:14" x14ac:dyDescent="0.35">
      <c r="A184" s="134">
        <f>IF('Redovisning 4'!C32="Kvinna",1,0)</f>
        <v>0</v>
      </c>
      <c r="B184" s="117">
        <f>IF('Redovisning 4'!C32="man",1,0)</f>
        <v>0</v>
      </c>
      <c r="C184" s="117">
        <f>A184*'Redovisning 4'!AC32</f>
        <v>0</v>
      </c>
      <c r="D184" s="117">
        <f>B184*'Redovisning 4'!AC32</f>
        <v>0</v>
      </c>
      <c r="E184" s="117">
        <f>IF('Redovisning 4'!B32&gt;2017,1,0)</f>
        <v>0</v>
      </c>
      <c r="F184" s="117">
        <f>IF(AND('Redovisning 4'!B32&gt;2009,'Redovisning 4'!B32&lt;2018),1,0)</f>
        <v>0</v>
      </c>
      <c r="G184" s="117">
        <f>IF(AND('Redovisning 4'!B32&gt;2004,'Redovisning 4'!B32&lt;2010),1,0)</f>
        <v>0</v>
      </c>
      <c r="H184" s="117">
        <f>IF(AND('Redovisning 4'!B32&gt;1996,'Redovisning 4'!B32&lt;2005),1,0)</f>
        <v>0</v>
      </c>
      <c r="I184" s="117">
        <f>E184*'Redovisning 4'!AC32</f>
        <v>0</v>
      </c>
      <c r="J184" s="117">
        <f>F184*'Redovisning 4'!AC32</f>
        <v>0</v>
      </c>
      <c r="K184" s="117">
        <f>G184*'Redovisning 4'!AC32</f>
        <v>0</v>
      </c>
      <c r="L184" s="135">
        <f>H184*'Redovisning 4'!AC32</f>
        <v>0</v>
      </c>
      <c r="M184" s="152">
        <f>IF('Redovisning 4'!B16&gt;1996,1,0)</f>
        <v>0</v>
      </c>
      <c r="N184" s="1">
        <f>M184*'Redovisning 4'!AC16</f>
        <v>0</v>
      </c>
    </row>
    <row r="185" spans="1:14" x14ac:dyDescent="0.35">
      <c r="A185" s="134">
        <f>IF('Redovisning 4'!C33="Kvinna",1,0)</f>
        <v>0</v>
      </c>
      <c r="B185" s="117">
        <f>IF('Redovisning 4'!C33="man",1,0)</f>
        <v>0</v>
      </c>
      <c r="C185" s="117">
        <f>A185*'Redovisning 4'!AC33</f>
        <v>0</v>
      </c>
      <c r="D185" s="117">
        <f>B185*'Redovisning 4'!AC33</f>
        <v>0</v>
      </c>
      <c r="E185" s="117">
        <f>IF('Redovisning 4'!B33&gt;2017,1,0)</f>
        <v>0</v>
      </c>
      <c r="F185" s="117">
        <f>IF(AND('Redovisning 4'!B33&gt;2009,'Redovisning 4'!B33&lt;2018),1,0)</f>
        <v>0</v>
      </c>
      <c r="G185" s="117">
        <f>IF(AND('Redovisning 4'!B33&gt;2004,'Redovisning 4'!B33&lt;2010),1,0)</f>
        <v>0</v>
      </c>
      <c r="H185" s="117">
        <f>IF(AND('Redovisning 4'!B33&gt;1996,'Redovisning 4'!B33&lt;2005),1,0)</f>
        <v>0</v>
      </c>
      <c r="I185" s="117">
        <f>E185*'Redovisning 4'!AC33</f>
        <v>0</v>
      </c>
      <c r="J185" s="117">
        <f>F185*'Redovisning 4'!AC33</f>
        <v>0</v>
      </c>
      <c r="K185" s="117">
        <f>G185*'Redovisning 4'!AC33</f>
        <v>0</v>
      </c>
      <c r="L185" s="135">
        <f>H185*'Redovisning 4'!AC33</f>
        <v>0</v>
      </c>
      <c r="M185" s="152">
        <f>IF('Redovisning 4'!B17&gt;1996,1,0)</f>
        <v>0</v>
      </c>
      <c r="N185" s="1">
        <f>M185*'Redovisning 4'!AC17</f>
        <v>0</v>
      </c>
    </row>
    <row r="186" spans="1:14" x14ac:dyDescent="0.35">
      <c r="A186" s="134">
        <f>IF('Redovisning 4'!C34="Kvinna",1,0)</f>
        <v>0</v>
      </c>
      <c r="B186" s="117">
        <f>IF('Redovisning 4'!C34="man",1,0)</f>
        <v>0</v>
      </c>
      <c r="C186" s="117">
        <f>A186*'Redovisning 4'!AC34</f>
        <v>0</v>
      </c>
      <c r="D186" s="117">
        <f>B186*'Redovisning 4'!AC34</f>
        <v>0</v>
      </c>
      <c r="E186" s="117">
        <f>IF('Redovisning 4'!B34&gt;2017,1,0)</f>
        <v>0</v>
      </c>
      <c r="F186" s="117">
        <f>IF(AND('Redovisning 4'!B34&gt;2009,'Redovisning 4'!B34&lt;2018),1,0)</f>
        <v>0</v>
      </c>
      <c r="G186" s="117">
        <f>IF(AND('Redovisning 4'!B34&gt;2004,'Redovisning 4'!B34&lt;2010),1,0)</f>
        <v>0</v>
      </c>
      <c r="H186" s="117">
        <f>IF(AND('Redovisning 4'!B34&gt;1996,'Redovisning 4'!B34&lt;2005),1,0)</f>
        <v>0</v>
      </c>
      <c r="I186" s="117">
        <f>E186*'Redovisning 4'!AC34</f>
        <v>0</v>
      </c>
      <c r="J186" s="117">
        <f>F186*'Redovisning 4'!AC34</f>
        <v>0</v>
      </c>
      <c r="K186" s="117">
        <f>G186*'Redovisning 4'!AC34</f>
        <v>0</v>
      </c>
      <c r="L186" s="135">
        <f>H186*'Redovisning 4'!AC34</f>
        <v>0</v>
      </c>
      <c r="M186" s="152">
        <f>IF('Redovisning 4'!B18&gt;1996,1,0)</f>
        <v>0</v>
      </c>
      <c r="N186" s="1">
        <f>M186*'Redovisning 4'!AC18</f>
        <v>0</v>
      </c>
    </row>
    <row r="187" spans="1:14" x14ac:dyDescent="0.35">
      <c r="A187" s="134">
        <f>IF('Redovisning 4'!C35="Kvinna",1,0)</f>
        <v>0</v>
      </c>
      <c r="B187" s="117">
        <f>IF('Redovisning 4'!C35="man",1,0)</f>
        <v>0</v>
      </c>
      <c r="C187" s="117">
        <f>A187*'Redovisning 4'!AC35</f>
        <v>0</v>
      </c>
      <c r="D187" s="117">
        <f>B187*'Redovisning 4'!AC35</f>
        <v>0</v>
      </c>
      <c r="E187" s="117">
        <f>IF('Redovisning 4'!B35&gt;2017,1,0)</f>
        <v>0</v>
      </c>
      <c r="F187" s="117">
        <f>IF(AND('Redovisning 4'!B35&gt;2009,'Redovisning 4'!B35&lt;2018),1,0)</f>
        <v>0</v>
      </c>
      <c r="G187" s="117">
        <f>IF(AND('Redovisning 4'!B35&gt;2004,'Redovisning 4'!B35&lt;2010),1,0)</f>
        <v>0</v>
      </c>
      <c r="H187" s="117">
        <f>IF(AND('Redovisning 4'!B35&gt;1996,'Redovisning 4'!B35&lt;2005),1,0)</f>
        <v>0</v>
      </c>
      <c r="I187" s="117">
        <f>E187*'Redovisning 4'!AC35</f>
        <v>0</v>
      </c>
      <c r="J187" s="117">
        <f>F187*'Redovisning 4'!AC35</f>
        <v>0</v>
      </c>
      <c r="K187" s="117">
        <f>G187*'Redovisning 4'!AC35</f>
        <v>0</v>
      </c>
      <c r="L187" s="135">
        <f>H187*'Redovisning 4'!AC35</f>
        <v>0</v>
      </c>
      <c r="M187" s="152">
        <f>IF('Redovisning 4'!B19&gt;1996,1,0)</f>
        <v>0</v>
      </c>
      <c r="N187" s="1">
        <f>M187*'Redovisning 4'!AC19</f>
        <v>0</v>
      </c>
    </row>
    <row r="188" spans="1:14" x14ac:dyDescent="0.35">
      <c r="A188" s="134">
        <f>IF('Redovisning 4'!C36="Kvinna",1,0)</f>
        <v>0</v>
      </c>
      <c r="B188" s="117">
        <f>IF('Redovisning 4'!C36="man",1,0)</f>
        <v>0</v>
      </c>
      <c r="C188" s="117">
        <f>A188*'Redovisning 4'!AC36</f>
        <v>0</v>
      </c>
      <c r="D188" s="117">
        <f>B188*'Redovisning 4'!AC36</f>
        <v>0</v>
      </c>
      <c r="E188" s="117">
        <f>IF('Redovisning 4'!B36&gt;2017,1,0)</f>
        <v>0</v>
      </c>
      <c r="F188" s="117">
        <f>IF(AND('Redovisning 4'!B36&gt;2009,'Redovisning 4'!B36&lt;2018),1,0)</f>
        <v>0</v>
      </c>
      <c r="G188" s="117">
        <f>IF(AND('Redovisning 4'!B36&gt;2004,'Redovisning 4'!B36&lt;2010),1,0)</f>
        <v>0</v>
      </c>
      <c r="H188" s="117">
        <f>IF(AND('Redovisning 4'!B36&gt;1996,'Redovisning 4'!B36&lt;2005),1,0)</f>
        <v>0</v>
      </c>
      <c r="I188" s="117">
        <f>E188*'Redovisning 4'!AC36</f>
        <v>0</v>
      </c>
      <c r="J188" s="117">
        <f>F188*'Redovisning 4'!AC36</f>
        <v>0</v>
      </c>
      <c r="K188" s="117">
        <f>G188*'Redovisning 4'!AC36</f>
        <v>0</v>
      </c>
      <c r="L188" s="135">
        <f>H188*'Redovisning 4'!AC36</f>
        <v>0</v>
      </c>
      <c r="M188" s="152">
        <f>IF('Redovisning 4'!B20&gt;1996,1,0)</f>
        <v>0</v>
      </c>
      <c r="N188" s="1">
        <f>M188*'Redovisning 4'!AC20</f>
        <v>0</v>
      </c>
    </row>
    <row r="189" spans="1:14" x14ac:dyDescent="0.35">
      <c r="A189" s="134">
        <f>IF('Redovisning 4'!C37="Kvinna",1,0)</f>
        <v>0</v>
      </c>
      <c r="B189" s="117">
        <f>IF('Redovisning 4'!C37="man",1,0)</f>
        <v>0</v>
      </c>
      <c r="C189" s="117">
        <f>A189*'Redovisning 4'!AC37</f>
        <v>0</v>
      </c>
      <c r="D189" s="117">
        <f>B189*'Redovisning 4'!AC37</f>
        <v>0</v>
      </c>
      <c r="E189" s="117">
        <f>IF('Redovisning 4'!B37&gt;2017,1,0)</f>
        <v>0</v>
      </c>
      <c r="F189" s="117">
        <f>IF(AND('Redovisning 4'!B37&gt;2009,'Redovisning 4'!B37&lt;2018),1,0)</f>
        <v>0</v>
      </c>
      <c r="G189" s="117">
        <f>IF(AND('Redovisning 4'!B37&gt;2004,'Redovisning 4'!B37&lt;2010),1,0)</f>
        <v>0</v>
      </c>
      <c r="H189" s="117">
        <f>IF(AND('Redovisning 4'!B37&gt;1996,'Redovisning 4'!B37&lt;2005),1,0)</f>
        <v>0</v>
      </c>
      <c r="I189" s="117">
        <f>E189*'Redovisning 4'!AC37</f>
        <v>0</v>
      </c>
      <c r="J189" s="117">
        <f>F189*'Redovisning 4'!AC37</f>
        <v>0</v>
      </c>
      <c r="K189" s="117">
        <f>G189*'Redovisning 4'!AC37</f>
        <v>0</v>
      </c>
      <c r="L189" s="135">
        <f>H189*'Redovisning 4'!AC37</f>
        <v>0</v>
      </c>
      <c r="M189" s="152">
        <f>IF('Redovisning 4'!B21&gt;1996,1,0)</f>
        <v>0</v>
      </c>
      <c r="N189" s="1">
        <f>M189*'Redovisning 4'!AC21</f>
        <v>0</v>
      </c>
    </row>
    <row r="190" spans="1:14" x14ac:dyDescent="0.35">
      <c r="A190" s="134">
        <f>IF('Redovisning 4'!C38="Kvinna",1,0)</f>
        <v>0</v>
      </c>
      <c r="B190" s="117">
        <f>IF('Redovisning 4'!C38="man",1,0)</f>
        <v>0</v>
      </c>
      <c r="C190" s="117">
        <f>A190*'Redovisning 4'!AC38</f>
        <v>0</v>
      </c>
      <c r="D190" s="117">
        <f>B190*'Redovisning 4'!AC38</f>
        <v>0</v>
      </c>
      <c r="E190" s="117">
        <f>IF('Redovisning 4'!B38&gt;2017,1,0)</f>
        <v>0</v>
      </c>
      <c r="F190" s="117">
        <f>IF(AND('Redovisning 4'!B38&gt;2009,'Redovisning 4'!B38&lt;2018),1,0)</f>
        <v>0</v>
      </c>
      <c r="G190" s="117">
        <f>IF(AND('Redovisning 4'!B38&gt;2004,'Redovisning 4'!B38&lt;2010),1,0)</f>
        <v>0</v>
      </c>
      <c r="H190" s="117">
        <f>IF(AND('Redovisning 4'!B38&gt;1996,'Redovisning 4'!B38&lt;2005),1,0)</f>
        <v>0</v>
      </c>
      <c r="I190" s="117">
        <f>E190*'Redovisning 4'!AC38</f>
        <v>0</v>
      </c>
      <c r="J190" s="117">
        <f>F190*'Redovisning 4'!AC38</f>
        <v>0</v>
      </c>
      <c r="K190" s="117">
        <f>G190*'Redovisning 4'!AC38</f>
        <v>0</v>
      </c>
      <c r="L190" s="135">
        <f>H190*'Redovisning 4'!AC38</f>
        <v>0</v>
      </c>
      <c r="M190" s="152">
        <f>IF('Redovisning 4'!B22&gt;1996,1,0)</f>
        <v>0</v>
      </c>
      <c r="N190" s="1">
        <f>M190*'Redovisning 4'!AC22</f>
        <v>0</v>
      </c>
    </row>
    <row r="191" spans="1:14" x14ac:dyDescent="0.35">
      <c r="A191" s="134">
        <f>IF('Redovisning 4'!C39="Kvinna",1,0)</f>
        <v>0</v>
      </c>
      <c r="B191" s="117">
        <f>IF('Redovisning 4'!C39="man",1,0)</f>
        <v>0</v>
      </c>
      <c r="C191" s="117">
        <f>A191*'Redovisning 4'!AC39</f>
        <v>0</v>
      </c>
      <c r="D191" s="117">
        <f>B191*'Redovisning 4'!AC39</f>
        <v>0</v>
      </c>
      <c r="E191" s="117">
        <f>IF('Redovisning 4'!B39&gt;2017,1,0)</f>
        <v>0</v>
      </c>
      <c r="F191" s="117">
        <f>IF(AND('Redovisning 4'!B39&gt;2009,'Redovisning 4'!B39&lt;2018),1,0)</f>
        <v>0</v>
      </c>
      <c r="G191" s="117">
        <f>IF(AND('Redovisning 4'!B39&gt;2004,'Redovisning 4'!B39&lt;2010),1,0)</f>
        <v>0</v>
      </c>
      <c r="H191" s="117">
        <f>IF(AND('Redovisning 4'!B39&gt;1996,'Redovisning 4'!B39&lt;2005),1,0)</f>
        <v>0</v>
      </c>
      <c r="I191" s="117">
        <f>E191*'Redovisning 4'!AC39</f>
        <v>0</v>
      </c>
      <c r="J191" s="117">
        <f>F191*'Redovisning 4'!AC39</f>
        <v>0</v>
      </c>
      <c r="K191" s="117">
        <f>G191*'Redovisning 4'!AC39</f>
        <v>0</v>
      </c>
      <c r="L191" s="135">
        <f>H191*'Redovisning 4'!AC39</f>
        <v>0</v>
      </c>
      <c r="M191" s="152">
        <f>IF('Redovisning 4'!B23&gt;1996,1,0)</f>
        <v>0</v>
      </c>
      <c r="N191" s="1">
        <f>M191*'Redovisning 4'!AC23</f>
        <v>0</v>
      </c>
    </row>
    <row r="192" spans="1:14" x14ac:dyDescent="0.35">
      <c r="A192" s="134">
        <f>IF('Redovisning 4'!C40="Kvinna",1,0)</f>
        <v>0</v>
      </c>
      <c r="B192" s="117">
        <f>IF('Redovisning 4'!C40="man",1,0)</f>
        <v>0</v>
      </c>
      <c r="C192" s="117">
        <f>A192*'Redovisning 4'!AC40</f>
        <v>0</v>
      </c>
      <c r="D192" s="117">
        <f>B192*'Redovisning 4'!AC40</f>
        <v>0</v>
      </c>
      <c r="E192" s="117">
        <f>IF('Redovisning 4'!B40&gt;2017,1,0)</f>
        <v>0</v>
      </c>
      <c r="F192" s="117">
        <f>IF(AND('Redovisning 4'!B40&gt;2009,'Redovisning 4'!B40&lt;2018),1,0)</f>
        <v>0</v>
      </c>
      <c r="G192" s="117">
        <f>IF(AND('Redovisning 4'!B40&gt;2004,'Redovisning 4'!B40&lt;2010),1,0)</f>
        <v>0</v>
      </c>
      <c r="H192" s="117">
        <f>IF(AND('Redovisning 4'!B40&gt;1996,'Redovisning 4'!B40&lt;2005),1,0)</f>
        <v>0</v>
      </c>
      <c r="I192" s="117">
        <f>E192*'Redovisning 4'!AC40</f>
        <v>0</v>
      </c>
      <c r="J192" s="117">
        <f>F192*'Redovisning 4'!AC40</f>
        <v>0</v>
      </c>
      <c r="K192" s="117">
        <f>G192*'Redovisning 4'!AC40</f>
        <v>0</v>
      </c>
      <c r="L192" s="135">
        <f>H192*'Redovisning 4'!AC40</f>
        <v>0</v>
      </c>
      <c r="M192" s="152">
        <f>IF('Redovisning 4'!B24&gt;1996,1,0)</f>
        <v>0</v>
      </c>
      <c r="N192" s="1">
        <f>M192*'Redovisning 4'!AC24</f>
        <v>0</v>
      </c>
    </row>
    <row r="193" spans="1:14" x14ac:dyDescent="0.35">
      <c r="A193" s="134">
        <f>IF('Redovisning 4'!C41="Kvinna",1,0)</f>
        <v>0</v>
      </c>
      <c r="B193" s="117">
        <f>IF('Redovisning 4'!C41="man",1,0)</f>
        <v>0</v>
      </c>
      <c r="C193" s="117">
        <f>A193*'Redovisning 4'!AC41</f>
        <v>0</v>
      </c>
      <c r="D193" s="117">
        <f>B193*'Redovisning 4'!AC41</f>
        <v>0</v>
      </c>
      <c r="E193" s="117">
        <f>IF('Redovisning 4'!B41&gt;2017,1,0)</f>
        <v>0</v>
      </c>
      <c r="F193" s="117">
        <f>IF(AND('Redovisning 4'!B41&gt;2009,'Redovisning 4'!B41&lt;2018),1,0)</f>
        <v>0</v>
      </c>
      <c r="G193" s="117">
        <f>IF(AND('Redovisning 4'!B41&gt;2004,'Redovisning 4'!B41&lt;2010),1,0)</f>
        <v>0</v>
      </c>
      <c r="H193" s="117">
        <f>IF(AND('Redovisning 4'!B41&gt;1996,'Redovisning 4'!B41&lt;2005),1,0)</f>
        <v>0</v>
      </c>
      <c r="I193" s="117">
        <f>E193*'Redovisning 4'!AC41</f>
        <v>0</v>
      </c>
      <c r="J193" s="117">
        <f>F193*'Redovisning 4'!AC41</f>
        <v>0</v>
      </c>
      <c r="K193" s="117">
        <f>G193*'Redovisning 4'!AC41</f>
        <v>0</v>
      </c>
      <c r="L193" s="135">
        <f>H193*'Redovisning 4'!AC41</f>
        <v>0</v>
      </c>
      <c r="M193" s="152">
        <f>IF('Redovisning 4'!B25&gt;1996,1,0)</f>
        <v>0</v>
      </c>
      <c r="N193" s="1">
        <f>M193*'Redovisning 4'!AC25</f>
        <v>0</v>
      </c>
    </row>
    <row r="194" spans="1:14" x14ac:dyDescent="0.35">
      <c r="A194" s="134">
        <f>IF('Redovisning 4'!C42="Kvinna",1,0)</f>
        <v>0</v>
      </c>
      <c r="B194" s="117">
        <f>IF('Redovisning 4'!C42="man",1,0)</f>
        <v>0</v>
      </c>
      <c r="C194" s="117">
        <f>A194*'Redovisning 4'!AC42</f>
        <v>0</v>
      </c>
      <c r="D194" s="117">
        <f>B194*'Redovisning 4'!AC42</f>
        <v>0</v>
      </c>
      <c r="E194" s="117">
        <f>IF('Redovisning 4'!B42&gt;2017,1,0)</f>
        <v>0</v>
      </c>
      <c r="F194" s="117">
        <f>IF(AND('Redovisning 4'!B42&gt;2009,'Redovisning 4'!B42&lt;2018),1,0)</f>
        <v>0</v>
      </c>
      <c r="G194" s="117">
        <f>IF(AND('Redovisning 4'!B42&gt;2004,'Redovisning 4'!B42&lt;2010),1,0)</f>
        <v>0</v>
      </c>
      <c r="H194" s="117">
        <f>IF(AND('Redovisning 4'!B42&gt;1996,'Redovisning 4'!B42&lt;2005),1,0)</f>
        <v>0</v>
      </c>
      <c r="I194" s="117">
        <f>E194*'Redovisning 4'!AC42</f>
        <v>0</v>
      </c>
      <c r="J194" s="117">
        <f>F194*'Redovisning 4'!AC42</f>
        <v>0</v>
      </c>
      <c r="K194" s="117">
        <f>G194*'Redovisning 4'!AC42</f>
        <v>0</v>
      </c>
      <c r="L194" s="135">
        <f>H194*'Redovisning 4'!AC42</f>
        <v>0</v>
      </c>
      <c r="M194" s="152"/>
      <c r="N194" s="1"/>
    </row>
    <row r="195" spans="1:14" x14ac:dyDescent="0.35">
      <c r="A195" s="134">
        <f>IF('Redovisning 4'!C43="Kvinna",1,0)</f>
        <v>0</v>
      </c>
      <c r="B195" s="117">
        <f>IF('Redovisning 4'!C43="man",1,0)</f>
        <v>0</v>
      </c>
      <c r="C195" s="117">
        <f>A195*'Redovisning 4'!AC43</f>
        <v>0</v>
      </c>
      <c r="D195" s="117">
        <f>B195*'Redovisning 4'!AC43</f>
        <v>0</v>
      </c>
      <c r="E195" s="117">
        <f>IF('Redovisning 4'!B43&gt;2017,1,0)</f>
        <v>0</v>
      </c>
      <c r="F195" s="117">
        <f>IF(AND('Redovisning 4'!B43&gt;2009,'Redovisning 4'!B43&lt;2018),1,0)</f>
        <v>0</v>
      </c>
      <c r="G195" s="117">
        <f>IF(AND('Redovisning 4'!B43&gt;2004,'Redovisning 4'!B43&lt;2010),1,0)</f>
        <v>0</v>
      </c>
      <c r="H195" s="117">
        <f>IF(AND('Redovisning 4'!B43&gt;1996,'Redovisning 4'!B43&lt;2005),1,0)</f>
        <v>0</v>
      </c>
      <c r="I195" s="117">
        <f>E195*'Redovisning 4'!AC43</f>
        <v>0</v>
      </c>
      <c r="J195" s="117">
        <f>F195*'Redovisning 4'!AC43</f>
        <v>0</v>
      </c>
      <c r="K195" s="117">
        <f>G195*'Redovisning 4'!AC43</f>
        <v>0</v>
      </c>
      <c r="L195" s="135">
        <f>H195*'Redovisning 4'!AC43</f>
        <v>0</v>
      </c>
      <c r="M195" s="152"/>
      <c r="N195" s="1"/>
    </row>
    <row r="196" spans="1:14" x14ac:dyDescent="0.35">
      <c r="A196" s="134">
        <f>IF('Redovisning 4'!C44="Kvinna",1,0)</f>
        <v>0</v>
      </c>
      <c r="B196" s="117">
        <f>IF('Redovisning 4'!C44="man",1,0)</f>
        <v>0</v>
      </c>
      <c r="C196" s="117">
        <f>A196*'Redovisning 4'!AC44</f>
        <v>0</v>
      </c>
      <c r="D196" s="117">
        <f>B196*'Redovisning 4'!AC44</f>
        <v>0</v>
      </c>
      <c r="E196" s="117">
        <f>IF('Redovisning 4'!B44&gt;2017,1,0)</f>
        <v>0</v>
      </c>
      <c r="F196" s="117">
        <f>IF(AND('Redovisning 4'!B44&gt;2009,'Redovisning 4'!B44&lt;2018),1,0)</f>
        <v>0</v>
      </c>
      <c r="G196" s="117">
        <f>IF(AND('Redovisning 4'!B44&gt;2004,'Redovisning 4'!B44&lt;2010),1,0)</f>
        <v>0</v>
      </c>
      <c r="H196" s="117">
        <f>IF(AND('Redovisning 4'!B44&gt;1996,'Redovisning 4'!B44&lt;2005),1,0)</f>
        <v>0</v>
      </c>
      <c r="I196" s="117">
        <f>E196*'Redovisning 4'!AC44</f>
        <v>0</v>
      </c>
      <c r="J196" s="117">
        <f>F196*'Redovisning 4'!AC44</f>
        <v>0</v>
      </c>
      <c r="K196" s="117">
        <f>G196*'Redovisning 4'!AC44</f>
        <v>0</v>
      </c>
      <c r="L196" s="135">
        <f>H196*'Redovisning 4'!AC44</f>
        <v>0</v>
      </c>
      <c r="M196" s="152"/>
      <c r="N196" s="1"/>
    </row>
    <row r="197" spans="1:14" x14ac:dyDescent="0.35">
      <c r="A197" s="134">
        <f>IF('Redovisning 4'!C45="Kvinna",1,0)</f>
        <v>0</v>
      </c>
      <c r="B197" s="117">
        <f>IF('Redovisning 4'!C45="man",1,0)</f>
        <v>0</v>
      </c>
      <c r="C197" s="117">
        <f>A197*'Redovisning 4'!AC45</f>
        <v>0</v>
      </c>
      <c r="D197" s="117">
        <f>B197*'Redovisning 4'!AC45</f>
        <v>0</v>
      </c>
      <c r="E197" s="117">
        <f>IF('Redovisning 4'!B45&gt;2017,1,0)</f>
        <v>0</v>
      </c>
      <c r="F197" s="117">
        <f>IF(AND('Redovisning 4'!B45&gt;2009,'Redovisning 4'!B45&lt;2018),1,0)</f>
        <v>0</v>
      </c>
      <c r="G197" s="117">
        <f>IF(AND('Redovisning 4'!B45&gt;2004,'Redovisning 4'!B45&lt;2010),1,0)</f>
        <v>0</v>
      </c>
      <c r="H197" s="117">
        <f>IF(AND('Redovisning 4'!B45&gt;1996,'Redovisning 4'!B45&lt;2005),1,0)</f>
        <v>0</v>
      </c>
      <c r="I197" s="117">
        <f>E197*'Redovisning 4'!AC45</f>
        <v>0</v>
      </c>
      <c r="J197" s="117">
        <f>F197*'Redovisning 4'!AC45</f>
        <v>0</v>
      </c>
      <c r="K197" s="117">
        <f>G197*'Redovisning 4'!AC45</f>
        <v>0</v>
      </c>
      <c r="L197" s="135">
        <f>H197*'Redovisning 4'!AC45</f>
        <v>0</v>
      </c>
      <c r="M197" s="152"/>
      <c r="N197" s="1"/>
    </row>
    <row r="198" spans="1:14" x14ac:dyDescent="0.35">
      <c r="A198" s="134">
        <f>IF('Redovisning 4'!C46="Kvinna",1,0)</f>
        <v>0</v>
      </c>
      <c r="B198" s="117">
        <f>IF('Redovisning 4'!C46="man",1,0)</f>
        <v>0</v>
      </c>
      <c r="C198" s="117">
        <f>A198*'Redovisning 4'!AC46</f>
        <v>0</v>
      </c>
      <c r="D198" s="117">
        <f>B198*'Redovisning 4'!AC46</f>
        <v>0</v>
      </c>
      <c r="E198" s="117">
        <f>IF('Redovisning 4'!B46&gt;2017,1,0)</f>
        <v>0</v>
      </c>
      <c r="F198" s="117">
        <f>IF(AND('Redovisning 4'!B46&gt;2009,'Redovisning 4'!B46&lt;2018),1,0)</f>
        <v>0</v>
      </c>
      <c r="G198" s="117">
        <f>IF(AND('Redovisning 4'!B46&gt;2004,'Redovisning 4'!B46&lt;2010),1,0)</f>
        <v>0</v>
      </c>
      <c r="H198" s="117">
        <f>IF(AND('Redovisning 4'!B46&gt;1996,'Redovisning 4'!B46&lt;2005),1,0)</f>
        <v>0</v>
      </c>
      <c r="I198" s="117">
        <f>E198*'Redovisning 4'!AC46</f>
        <v>0</v>
      </c>
      <c r="J198" s="117">
        <f>F198*'Redovisning 4'!AC46</f>
        <v>0</v>
      </c>
      <c r="K198" s="117">
        <f>G198*'Redovisning 4'!AC46</f>
        <v>0</v>
      </c>
      <c r="L198" s="135">
        <f>H198*'Redovisning 4'!AC46</f>
        <v>0</v>
      </c>
      <c r="M198" s="152"/>
      <c r="N198" s="1"/>
    </row>
    <row r="199" spans="1:14" x14ac:dyDescent="0.35">
      <c r="A199" s="134">
        <f>IF('Redovisning 4'!C47="Kvinna",1,0)</f>
        <v>0</v>
      </c>
      <c r="B199" s="117">
        <f>IF('Redovisning 4'!C47="man",1,0)</f>
        <v>0</v>
      </c>
      <c r="C199" s="117">
        <f>A199*'Redovisning 4'!AC47</f>
        <v>0</v>
      </c>
      <c r="D199" s="117">
        <f>B199*'Redovisning 4'!AC47</f>
        <v>0</v>
      </c>
      <c r="E199" s="117">
        <f>IF('Redovisning 4'!B47&gt;2017,1,0)</f>
        <v>0</v>
      </c>
      <c r="F199" s="117">
        <f>IF(AND('Redovisning 4'!B47&gt;2009,'Redovisning 4'!B47&lt;2018),1,0)</f>
        <v>0</v>
      </c>
      <c r="G199" s="117">
        <f>IF(AND('Redovisning 4'!B47&gt;2004,'Redovisning 4'!B47&lt;2010),1,0)</f>
        <v>0</v>
      </c>
      <c r="H199" s="117">
        <f>IF(AND('Redovisning 4'!B47&gt;1996,'Redovisning 4'!B47&lt;2005),1,0)</f>
        <v>0</v>
      </c>
      <c r="I199" s="117">
        <f>E199*'Redovisning 4'!AC47</f>
        <v>0</v>
      </c>
      <c r="J199" s="117">
        <f>F199*'Redovisning 4'!AC47</f>
        <v>0</v>
      </c>
      <c r="K199" s="117">
        <f>G199*'Redovisning 4'!AC47</f>
        <v>0</v>
      </c>
      <c r="L199" s="135">
        <f>H199*'Redovisning 4'!AC47</f>
        <v>0</v>
      </c>
      <c r="M199" s="152"/>
      <c r="N199" s="1"/>
    </row>
    <row r="200" spans="1:14" x14ac:dyDescent="0.35">
      <c r="A200" s="134">
        <f>IF('Redovisning 4'!C48="Kvinna",1,0)</f>
        <v>0</v>
      </c>
      <c r="B200" s="117">
        <f>IF('Redovisning 4'!C48="man",1,0)</f>
        <v>0</v>
      </c>
      <c r="C200" s="117">
        <f>A200*'Redovisning 4'!AC48</f>
        <v>0</v>
      </c>
      <c r="D200" s="117">
        <f>B200*'Redovisning 4'!AC48</f>
        <v>0</v>
      </c>
      <c r="E200" s="117">
        <f>IF('Redovisning 4'!B48&gt;2017,1,0)</f>
        <v>0</v>
      </c>
      <c r="F200" s="117">
        <f>IF(AND('Redovisning 4'!B48&gt;2009,'Redovisning 4'!B48&lt;2018),1,0)</f>
        <v>0</v>
      </c>
      <c r="G200" s="117">
        <f>IF(AND('Redovisning 4'!B48&gt;2004,'Redovisning 4'!B48&lt;2010),1,0)</f>
        <v>0</v>
      </c>
      <c r="H200" s="117">
        <f>IF(AND('Redovisning 4'!B48&gt;1996,'Redovisning 4'!B48&lt;2005),1,0)</f>
        <v>0</v>
      </c>
      <c r="I200" s="117">
        <f>E200*'Redovisning 4'!AC48</f>
        <v>0</v>
      </c>
      <c r="J200" s="117">
        <f>F200*'Redovisning 4'!AC48</f>
        <v>0</v>
      </c>
      <c r="K200" s="117">
        <f>G200*'Redovisning 4'!AC48</f>
        <v>0</v>
      </c>
      <c r="L200" s="135">
        <f>H200*'Redovisning 4'!AC48</f>
        <v>0</v>
      </c>
      <c r="M200" s="152"/>
      <c r="N200" s="1"/>
    </row>
    <row r="201" spans="1:14" x14ac:dyDescent="0.35">
      <c r="A201" s="134">
        <f>IF('Redovisning 4'!C49="Kvinna",1,0)</f>
        <v>0</v>
      </c>
      <c r="B201" s="117">
        <f>IF('Redovisning 4'!C49="man",1,0)</f>
        <v>0</v>
      </c>
      <c r="C201" s="117">
        <f>A201*'Redovisning 4'!AC49</f>
        <v>0</v>
      </c>
      <c r="D201" s="117">
        <f>B201*'Redovisning 4'!AC49</f>
        <v>0</v>
      </c>
      <c r="E201" s="117">
        <f>IF('Redovisning 4'!B49&gt;2017,1,0)</f>
        <v>0</v>
      </c>
      <c r="F201" s="117">
        <f>IF(AND('Redovisning 4'!B49&gt;2009,'Redovisning 4'!B49&lt;2018),1,0)</f>
        <v>0</v>
      </c>
      <c r="G201" s="117">
        <f>IF(AND('Redovisning 4'!B49&gt;2004,'Redovisning 4'!B49&lt;2010),1,0)</f>
        <v>0</v>
      </c>
      <c r="H201" s="117">
        <f>IF(AND('Redovisning 4'!B49&gt;1996,'Redovisning 4'!B49&lt;2005),1,0)</f>
        <v>0</v>
      </c>
      <c r="I201" s="117">
        <f>E201*'Redovisning 4'!AC49</f>
        <v>0</v>
      </c>
      <c r="J201" s="117">
        <f>F201*'Redovisning 4'!AC49</f>
        <v>0</v>
      </c>
      <c r="K201" s="117">
        <f>G201*'Redovisning 4'!AC49</f>
        <v>0</v>
      </c>
      <c r="L201" s="135">
        <f>H201*'Redovisning 4'!AC49</f>
        <v>0</v>
      </c>
      <c r="M201" s="152"/>
      <c r="N201" s="1"/>
    </row>
    <row r="202" spans="1:14" x14ac:dyDescent="0.35">
      <c r="A202" s="134">
        <f>IF('Redovisning 4'!C50="Kvinna",1,0)</f>
        <v>0</v>
      </c>
      <c r="B202" s="117">
        <f>IF('Redovisning 4'!C50="man",1,0)</f>
        <v>0</v>
      </c>
      <c r="C202" s="117">
        <f>A202*'Redovisning 4'!AC50</f>
        <v>0</v>
      </c>
      <c r="D202" s="117">
        <f>B202*'Redovisning 4'!AC50</f>
        <v>0</v>
      </c>
      <c r="E202" s="117">
        <f>IF('Redovisning 4'!B50&gt;2017,1,0)</f>
        <v>0</v>
      </c>
      <c r="F202" s="117">
        <f>IF(AND('Redovisning 4'!B50&gt;2009,'Redovisning 4'!B50&lt;2018),1,0)</f>
        <v>0</v>
      </c>
      <c r="G202" s="117">
        <f>IF(AND('Redovisning 4'!B50&gt;2004,'Redovisning 4'!B50&lt;2010),1,0)</f>
        <v>0</v>
      </c>
      <c r="H202" s="117">
        <f>IF(AND('Redovisning 4'!B50&gt;1996,'Redovisning 4'!B50&lt;2005),1,0)</f>
        <v>0</v>
      </c>
      <c r="I202" s="117">
        <f>E202*'Redovisning 4'!AC50</f>
        <v>0</v>
      </c>
      <c r="J202" s="117">
        <f>F202*'Redovisning 4'!AC50</f>
        <v>0</v>
      </c>
      <c r="K202" s="117">
        <f>G202*'Redovisning 4'!AC50</f>
        <v>0</v>
      </c>
      <c r="L202" s="135">
        <f>H202*'Redovisning 4'!AC50</f>
        <v>0</v>
      </c>
      <c r="M202" s="152"/>
      <c r="N202" s="1"/>
    </row>
    <row r="203" spans="1:14" x14ac:dyDescent="0.35">
      <c r="A203" s="134">
        <f>IF('Redovisning 4'!C51="Kvinna",1,0)</f>
        <v>0</v>
      </c>
      <c r="B203" s="117">
        <f>IF('Redovisning 4'!C51="man",1,0)</f>
        <v>0</v>
      </c>
      <c r="C203" s="117">
        <f>A203*'Redovisning 4'!AC51</f>
        <v>0</v>
      </c>
      <c r="D203" s="117">
        <f>B203*'Redovisning 4'!AC51</f>
        <v>0</v>
      </c>
      <c r="E203" s="117">
        <f>IF('Redovisning 4'!B51&gt;2017,1,0)</f>
        <v>0</v>
      </c>
      <c r="F203" s="117">
        <f>IF(AND('Redovisning 4'!B51&gt;2009,'Redovisning 4'!B51&lt;2018),1,0)</f>
        <v>0</v>
      </c>
      <c r="G203" s="117">
        <f>IF(AND('Redovisning 4'!B51&gt;2004,'Redovisning 4'!B51&lt;2010),1,0)</f>
        <v>0</v>
      </c>
      <c r="H203" s="117">
        <f>IF(AND('Redovisning 4'!B51&gt;1996,'Redovisning 4'!B51&lt;2005),1,0)</f>
        <v>0</v>
      </c>
      <c r="I203" s="117">
        <f>E203*'Redovisning 4'!AC51</f>
        <v>0</v>
      </c>
      <c r="J203" s="117">
        <f>F203*'Redovisning 4'!AC51</f>
        <v>0</v>
      </c>
      <c r="K203" s="117">
        <f>G203*'Redovisning 4'!AC51</f>
        <v>0</v>
      </c>
      <c r="L203" s="135">
        <f>H203*'Redovisning 4'!AC51</f>
        <v>0</v>
      </c>
      <c r="M203" s="152"/>
      <c r="N203" s="1"/>
    </row>
    <row r="204" spans="1:14" x14ac:dyDescent="0.35">
      <c r="A204" s="134">
        <f>IF('Redovisning 4'!C52="Kvinna",1,0)</f>
        <v>0</v>
      </c>
      <c r="B204" s="117">
        <f>IF('Redovisning 4'!C52="man",1,0)</f>
        <v>0</v>
      </c>
      <c r="C204" s="117">
        <f>A204*'Redovisning 4'!AC52</f>
        <v>0</v>
      </c>
      <c r="D204" s="117">
        <f>B204*'Redovisning 4'!AC52</f>
        <v>0</v>
      </c>
      <c r="E204" s="117">
        <f>IF('Redovisning 4'!B52&gt;2017,1,0)</f>
        <v>0</v>
      </c>
      <c r="F204" s="117">
        <f>IF(AND('Redovisning 4'!B52&gt;2009,'Redovisning 4'!B52&lt;2018),1,0)</f>
        <v>0</v>
      </c>
      <c r="G204" s="117">
        <f>IF(AND('Redovisning 4'!B52&gt;2004,'Redovisning 4'!B52&lt;2010),1,0)</f>
        <v>0</v>
      </c>
      <c r="H204" s="117">
        <f>IF(AND('Redovisning 4'!B52&gt;1996,'Redovisning 4'!B52&lt;2005),1,0)</f>
        <v>0</v>
      </c>
      <c r="I204" s="117">
        <f>E204*'Redovisning 4'!AC52</f>
        <v>0</v>
      </c>
      <c r="J204" s="117">
        <f>F204*'Redovisning 4'!AC52</f>
        <v>0</v>
      </c>
      <c r="K204" s="117">
        <f>G204*'Redovisning 4'!AC52</f>
        <v>0</v>
      </c>
      <c r="L204" s="135">
        <f>H204*'Redovisning 4'!AC52</f>
        <v>0</v>
      </c>
      <c r="M204" s="152"/>
      <c r="N204" s="1"/>
    </row>
    <row r="205" spans="1:14" x14ac:dyDescent="0.35">
      <c r="A205" s="134">
        <f>IF('Redovisning 4'!C53="Kvinna",1,0)</f>
        <v>0</v>
      </c>
      <c r="B205" s="117">
        <f>IF('Redovisning 4'!C53="man",1,0)</f>
        <v>0</v>
      </c>
      <c r="C205" s="117">
        <f>A205*'Redovisning 4'!AC53</f>
        <v>0</v>
      </c>
      <c r="D205" s="117">
        <f>B205*'Redovisning 4'!AC53</f>
        <v>0</v>
      </c>
      <c r="E205" s="117">
        <f>IF('Redovisning 4'!B53&gt;2017,1,0)</f>
        <v>0</v>
      </c>
      <c r="F205" s="117">
        <f>IF(AND('Redovisning 4'!B53&gt;2009,'Redovisning 4'!B53&lt;2018),1,0)</f>
        <v>0</v>
      </c>
      <c r="G205" s="117">
        <f>IF(AND('Redovisning 4'!B53&gt;2004,'Redovisning 4'!B53&lt;2010),1,0)</f>
        <v>0</v>
      </c>
      <c r="H205" s="117">
        <f>IF(AND('Redovisning 4'!B53&gt;1996,'Redovisning 4'!B53&lt;2005),1,0)</f>
        <v>0</v>
      </c>
      <c r="I205" s="117">
        <f>E205*'Redovisning 4'!AC53</f>
        <v>0</v>
      </c>
      <c r="J205" s="117">
        <f>F205*'Redovisning 4'!AC53</f>
        <v>0</v>
      </c>
      <c r="K205" s="117">
        <f>G205*'Redovisning 4'!AC53</f>
        <v>0</v>
      </c>
      <c r="L205" s="135">
        <f>H205*'Redovisning 4'!AC53</f>
        <v>0</v>
      </c>
      <c r="M205" s="152"/>
      <c r="N205" s="1"/>
    </row>
    <row r="206" spans="1:14" x14ac:dyDescent="0.35">
      <c r="A206" s="134">
        <f>IF('Redovisning 4'!C54="Kvinna",1,0)</f>
        <v>0</v>
      </c>
      <c r="B206" s="117">
        <f>IF('Redovisning 4'!C54="man",1,0)</f>
        <v>0</v>
      </c>
      <c r="C206" s="117">
        <f>A206*'Redovisning 4'!AC54</f>
        <v>0</v>
      </c>
      <c r="D206" s="117">
        <f>B206*'Redovisning 4'!AC54</f>
        <v>0</v>
      </c>
      <c r="E206" s="117">
        <f>IF('Redovisning 4'!B54&gt;2017,1,0)</f>
        <v>0</v>
      </c>
      <c r="F206" s="117">
        <f>IF(AND('Redovisning 4'!B54&gt;2009,'Redovisning 4'!B54&lt;2018),1,0)</f>
        <v>0</v>
      </c>
      <c r="G206" s="117">
        <f>IF(AND('Redovisning 4'!B54&gt;2004,'Redovisning 4'!B54&lt;2010),1,0)</f>
        <v>0</v>
      </c>
      <c r="H206" s="117">
        <f>IF(AND('Redovisning 4'!B54&gt;1996,'Redovisning 4'!B54&lt;2005),1,0)</f>
        <v>0</v>
      </c>
      <c r="I206" s="117">
        <f>E206*'Redovisning 4'!AC54</f>
        <v>0</v>
      </c>
      <c r="J206" s="117">
        <f>F206*'Redovisning 4'!AC54</f>
        <v>0</v>
      </c>
      <c r="K206" s="117">
        <f>G206*'Redovisning 4'!AC54</f>
        <v>0</v>
      </c>
      <c r="L206" s="135">
        <f>H206*'Redovisning 4'!AC54</f>
        <v>0</v>
      </c>
      <c r="M206" s="152"/>
      <c r="N206" s="1"/>
    </row>
    <row r="207" spans="1:14" x14ac:dyDescent="0.35">
      <c r="A207" s="134">
        <f>IF('Redovisning 4'!C55="Kvinna",1,0)</f>
        <v>0</v>
      </c>
      <c r="B207" s="117">
        <f>IF('Redovisning 4'!C55="man",1,0)</f>
        <v>0</v>
      </c>
      <c r="C207" s="117">
        <f>A207*'Redovisning 4'!AC55</f>
        <v>0</v>
      </c>
      <c r="D207" s="117">
        <f>B207*'Redovisning 4'!AC55</f>
        <v>0</v>
      </c>
      <c r="E207" s="117">
        <f>IF('Redovisning 4'!B55&gt;2017,1,0)</f>
        <v>0</v>
      </c>
      <c r="F207" s="117">
        <f>IF(AND('Redovisning 4'!B55&gt;2009,'Redovisning 4'!B55&lt;2018),1,0)</f>
        <v>0</v>
      </c>
      <c r="G207" s="117">
        <f>IF(AND('Redovisning 4'!B55&gt;2004,'Redovisning 4'!B55&lt;2010),1,0)</f>
        <v>0</v>
      </c>
      <c r="H207" s="117">
        <f>IF(AND('Redovisning 4'!B55&gt;1996,'Redovisning 4'!B55&lt;2005),1,0)</f>
        <v>0</v>
      </c>
      <c r="I207" s="117">
        <f>E207*'Redovisning 4'!AC55</f>
        <v>0</v>
      </c>
      <c r="J207" s="117">
        <f>F207*'Redovisning 4'!AC55</f>
        <v>0</v>
      </c>
      <c r="K207" s="117">
        <f>G207*'Redovisning 4'!AC55</f>
        <v>0</v>
      </c>
      <c r="L207" s="135">
        <f>H207*'Redovisning 4'!AC55</f>
        <v>0</v>
      </c>
      <c r="M207" s="152"/>
      <c r="N207" s="1"/>
    </row>
    <row r="208" spans="1:14" x14ac:dyDescent="0.35">
      <c r="A208" s="134">
        <f>IF('Redovisning 4'!C56="Kvinna",1,0)</f>
        <v>0</v>
      </c>
      <c r="B208" s="117">
        <f>IF('Redovisning 4'!C56="man",1,0)</f>
        <v>0</v>
      </c>
      <c r="C208" s="117">
        <f>A208*'Redovisning 4'!AC56</f>
        <v>0</v>
      </c>
      <c r="D208" s="117">
        <f>B208*'Redovisning 4'!AC56</f>
        <v>0</v>
      </c>
      <c r="E208" s="117">
        <f>IF('Redovisning 4'!B56&gt;2017,1,0)</f>
        <v>0</v>
      </c>
      <c r="F208" s="117">
        <f>IF(AND('Redovisning 4'!B56&gt;2009,'Redovisning 4'!B56&lt;2018),1,0)</f>
        <v>0</v>
      </c>
      <c r="G208" s="117">
        <f>IF(AND('Redovisning 4'!B56&gt;2004,'Redovisning 4'!B56&lt;2010),1,0)</f>
        <v>0</v>
      </c>
      <c r="H208" s="117">
        <f>IF(AND('Redovisning 4'!B56&gt;1996,'Redovisning 4'!B56&lt;2005),1,0)</f>
        <v>0</v>
      </c>
      <c r="I208" s="117">
        <f>E208*'Redovisning 4'!AC56</f>
        <v>0</v>
      </c>
      <c r="J208" s="117">
        <f>F208*'Redovisning 4'!AC56</f>
        <v>0</v>
      </c>
      <c r="K208" s="117">
        <f>G208*'Redovisning 4'!AC56</f>
        <v>0</v>
      </c>
      <c r="L208" s="135">
        <f>H208*'Redovisning 4'!AC56</f>
        <v>0</v>
      </c>
      <c r="M208" s="152"/>
      <c r="N208" s="1"/>
    </row>
    <row r="209" spans="1:14" x14ac:dyDescent="0.35">
      <c r="A209" s="134">
        <f>IF('Redovisning 4'!C57="Kvinna",1,0)</f>
        <v>0</v>
      </c>
      <c r="B209" s="117">
        <f>IF('Redovisning 4'!C57="man",1,0)</f>
        <v>0</v>
      </c>
      <c r="C209" s="117">
        <f>A209*'Redovisning 4'!AC57</f>
        <v>0</v>
      </c>
      <c r="D209" s="117">
        <f>B209*'Redovisning 4'!AC57</f>
        <v>0</v>
      </c>
      <c r="E209" s="117">
        <f>IF('Redovisning 4'!B57&gt;2017,1,0)</f>
        <v>0</v>
      </c>
      <c r="F209" s="117">
        <f>IF(AND('Redovisning 4'!B57&gt;2009,'Redovisning 4'!B57&lt;2018),1,0)</f>
        <v>0</v>
      </c>
      <c r="G209" s="117">
        <f>IF(AND('Redovisning 4'!B57&gt;2004,'Redovisning 4'!B57&lt;2010),1,0)</f>
        <v>0</v>
      </c>
      <c r="H209" s="117">
        <f>IF(AND('Redovisning 4'!B57&gt;1996,'Redovisning 4'!B57&lt;2005),1,0)</f>
        <v>0</v>
      </c>
      <c r="I209" s="117">
        <f>E209*'Redovisning 4'!AC57</f>
        <v>0</v>
      </c>
      <c r="J209" s="117">
        <f>F209*'Redovisning 4'!AC57</f>
        <v>0</v>
      </c>
      <c r="K209" s="117">
        <f>G209*'Redovisning 4'!AC57</f>
        <v>0</v>
      </c>
      <c r="L209" s="135">
        <f>H209*'Redovisning 4'!AC57</f>
        <v>0</v>
      </c>
      <c r="M209" s="152"/>
      <c r="N209" s="1"/>
    </row>
    <row r="210" spans="1:14" x14ac:dyDescent="0.35">
      <c r="A210" s="134">
        <f>IF('Redovisning 4'!C58="Kvinna",1,0)</f>
        <v>0</v>
      </c>
      <c r="B210" s="117">
        <f>IF('Redovisning 4'!C58="man",1,0)</f>
        <v>0</v>
      </c>
      <c r="C210" s="117">
        <f>A210*'Redovisning 4'!AC58</f>
        <v>0</v>
      </c>
      <c r="D210" s="117">
        <f>B210*'Redovisning 4'!AC58</f>
        <v>0</v>
      </c>
      <c r="E210" s="117">
        <f>IF('Redovisning 4'!B58&gt;2017,1,0)</f>
        <v>0</v>
      </c>
      <c r="F210" s="117">
        <f>IF(AND('Redovisning 4'!B58&gt;2009,'Redovisning 4'!B58&lt;2018),1,0)</f>
        <v>0</v>
      </c>
      <c r="G210" s="117">
        <f>IF(AND('Redovisning 4'!B58&gt;2004,'Redovisning 4'!B58&lt;2010),1,0)</f>
        <v>0</v>
      </c>
      <c r="H210" s="117">
        <f>IF(AND('Redovisning 4'!B58&gt;1996,'Redovisning 4'!B58&lt;2005),1,0)</f>
        <v>0</v>
      </c>
      <c r="I210" s="117">
        <f>E210*'Redovisning 4'!AC58</f>
        <v>0</v>
      </c>
      <c r="J210" s="117">
        <f>F210*'Redovisning 4'!AC58</f>
        <v>0</v>
      </c>
      <c r="K210" s="117">
        <f>G210*'Redovisning 4'!AC58</f>
        <v>0</v>
      </c>
      <c r="L210" s="135">
        <f>H210*'Redovisning 4'!AC58</f>
        <v>0</v>
      </c>
      <c r="M210" s="152"/>
      <c r="N210" s="1"/>
    </row>
    <row r="211" spans="1:14" x14ac:dyDescent="0.35">
      <c r="A211" s="134">
        <f>IF('Redovisning 4'!C59="Kvinna",1,0)</f>
        <v>0</v>
      </c>
      <c r="B211" s="117">
        <f>IF('Redovisning 4'!C59="man",1,0)</f>
        <v>0</v>
      </c>
      <c r="C211" s="117">
        <f>A211*'Redovisning 4'!AC59</f>
        <v>0</v>
      </c>
      <c r="D211" s="117">
        <f>B211*'Redovisning 4'!AC59</f>
        <v>0</v>
      </c>
      <c r="E211" s="117">
        <f>IF('Redovisning 4'!B59&gt;2017,1,0)</f>
        <v>0</v>
      </c>
      <c r="F211" s="117">
        <f>IF(AND('Redovisning 4'!B59&gt;2009,'Redovisning 4'!B59&lt;2018),1,0)</f>
        <v>0</v>
      </c>
      <c r="G211" s="117">
        <f>IF(AND('Redovisning 4'!B59&gt;2004,'Redovisning 4'!B59&lt;2010),1,0)</f>
        <v>0</v>
      </c>
      <c r="H211" s="117">
        <f>IF(AND('Redovisning 4'!B59&gt;1996,'Redovisning 4'!B59&lt;2005),1,0)</f>
        <v>0</v>
      </c>
      <c r="I211" s="117">
        <f>E211*'Redovisning 4'!AC59</f>
        <v>0</v>
      </c>
      <c r="J211" s="117">
        <f>F211*'Redovisning 4'!AC59</f>
        <v>0</v>
      </c>
      <c r="K211" s="117">
        <f>G211*'Redovisning 4'!AC59</f>
        <v>0</v>
      </c>
      <c r="L211" s="135">
        <f>H211*'Redovisning 4'!AC59</f>
        <v>0</v>
      </c>
      <c r="M211" s="152"/>
      <c r="N211" s="1"/>
    </row>
    <row r="212" spans="1:14" x14ac:dyDescent="0.35">
      <c r="A212" s="134">
        <f>IF('Redovisning 4'!C60="Kvinna",1,0)</f>
        <v>0</v>
      </c>
      <c r="B212" s="117">
        <f>IF('Redovisning 4'!C60="man",1,0)</f>
        <v>0</v>
      </c>
      <c r="C212" s="117">
        <f>A212*'Redovisning 4'!AC60</f>
        <v>0</v>
      </c>
      <c r="D212" s="117">
        <f>B212*'Redovisning 4'!AC60</f>
        <v>0</v>
      </c>
      <c r="E212" s="117">
        <f>IF('Redovisning 4'!B60&gt;2017,1,0)</f>
        <v>0</v>
      </c>
      <c r="F212" s="117">
        <f>IF(AND('Redovisning 4'!B60&gt;2009,'Redovisning 4'!B60&lt;2018),1,0)</f>
        <v>0</v>
      </c>
      <c r="G212" s="117">
        <f>IF(AND('Redovisning 4'!B60&gt;2004,'Redovisning 4'!B60&lt;2010),1,0)</f>
        <v>0</v>
      </c>
      <c r="H212" s="117">
        <f>IF(AND('Redovisning 4'!B60&gt;1996,'Redovisning 4'!B60&lt;2005),1,0)</f>
        <v>0</v>
      </c>
      <c r="I212" s="117">
        <f>E212*'Redovisning 4'!AC60</f>
        <v>0</v>
      </c>
      <c r="J212" s="117">
        <f>F212*'Redovisning 4'!AC60</f>
        <v>0</v>
      </c>
      <c r="K212" s="117">
        <f>G212*'Redovisning 4'!AC60</f>
        <v>0</v>
      </c>
      <c r="L212" s="135">
        <f>H212*'Redovisning 4'!AC60</f>
        <v>0</v>
      </c>
      <c r="M212" s="152"/>
      <c r="N212" s="1"/>
    </row>
    <row r="213" spans="1:14" x14ac:dyDescent="0.35">
      <c r="A213" s="134">
        <f>IF('Redovisning 4'!C61="Kvinna",1,0)</f>
        <v>0</v>
      </c>
      <c r="B213" s="117">
        <f>IF('Redovisning 4'!C61="man",1,0)</f>
        <v>0</v>
      </c>
      <c r="C213" s="117">
        <f>A213*'Redovisning 4'!AC61</f>
        <v>0</v>
      </c>
      <c r="D213" s="117">
        <f>B213*'Redovisning 4'!AC61</f>
        <v>0</v>
      </c>
      <c r="E213" s="117">
        <f>IF('Redovisning 4'!B61&gt;2017,1,0)</f>
        <v>0</v>
      </c>
      <c r="F213" s="117">
        <f>IF(AND('Redovisning 4'!B61&gt;2009,'Redovisning 4'!B61&lt;2018),1,0)</f>
        <v>0</v>
      </c>
      <c r="G213" s="117">
        <f>IF(AND('Redovisning 4'!B61&gt;2004,'Redovisning 4'!B61&lt;2010),1,0)</f>
        <v>0</v>
      </c>
      <c r="H213" s="117">
        <f>IF(AND('Redovisning 4'!B61&gt;1996,'Redovisning 4'!B61&lt;2005),1,0)</f>
        <v>0</v>
      </c>
      <c r="I213" s="117">
        <f>E213*'Redovisning 4'!AC61</f>
        <v>0</v>
      </c>
      <c r="J213" s="117">
        <f>F213*'Redovisning 4'!AC61</f>
        <v>0</v>
      </c>
      <c r="K213" s="117">
        <f>G213*'Redovisning 4'!AC61</f>
        <v>0</v>
      </c>
      <c r="L213" s="135">
        <f>H213*'Redovisning 4'!AC61</f>
        <v>0</v>
      </c>
      <c r="M213" s="152"/>
      <c r="N213" s="1"/>
    </row>
    <row r="214" spans="1:14" x14ac:dyDescent="0.35">
      <c r="A214" s="134">
        <f>IF('Redovisning 4'!C62="Kvinna",1,0)</f>
        <v>0</v>
      </c>
      <c r="B214" s="117">
        <f>IF('Redovisning 4'!C62="man",1,0)</f>
        <v>0</v>
      </c>
      <c r="C214" s="117">
        <f>A214*'Redovisning 4'!AC62</f>
        <v>0</v>
      </c>
      <c r="D214" s="117">
        <f>B214*'Redovisning 4'!AC62</f>
        <v>0</v>
      </c>
      <c r="E214" s="117">
        <f>IF('Redovisning 4'!B62&gt;2017,1,0)</f>
        <v>0</v>
      </c>
      <c r="F214" s="117">
        <f>IF(AND('Redovisning 4'!B62&gt;2009,'Redovisning 4'!B62&lt;2018),1,0)</f>
        <v>0</v>
      </c>
      <c r="G214" s="117">
        <f>IF(AND('Redovisning 4'!B62&gt;2004,'Redovisning 4'!B62&lt;2010),1,0)</f>
        <v>0</v>
      </c>
      <c r="H214" s="117">
        <f>IF(AND('Redovisning 4'!B62&gt;1996,'Redovisning 4'!B62&lt;2005),1,0)</f>
        <v>0</v>
      </c>
      <c r="I214" s="117">
        <f>E214*'Redovisning 4'!AC62</f>
        <v>0</v>
      </c>
      <c r="J214" s="117">
        <f>F214*'Redovisning 4'!AC62</f>
        <v>0</v>
      </c>
      <c r="K214" s="117">
        <f>G214*'Redovisning 4'!AC62</f>
        <v>0</v>
      </c>
      <c r="L214" s="135">
        <f>H214*'Redovisning 4'!AC62</f>
        <v>0</v>
      </c>
      <c r="M214" s="152"/>
      <c r="N214" s="1"/>
    </row>
    <row r="215" spans="1:14" x14ac:dyDescent="0.35">
      <c r="A215" s="134">
        <f>IF('Redovisning 4'!C63="Kvinna",1,0)</f>
        <v>0</v>
      </c>
      <c r="B215" s="117">
        <f>IF('Redovisning 4'!C63="man",1,0)</f>
        <v>0</v>
      </c>
      <c r="C215" s="117">
        <f>A215*'Redovisning 4'!AC63</f>
        <v>0</v>
      </c>
      <c r="D215" s="117">
        <f>B215*'Redovisning 4'!AC63</f>
        <v>0</v>
      </c>
      <c r="E215" s="117">
        <f>IF('Redovisning 4'!B63&gt;2017,1,0)</f>
        <v>0</v>
      </c>
      <c r="F215" s="117">
        <f>IF(AND('Redovisning 4'!B63&gt;2009,'Redovisning 4'!B63&lt;2018),1,0)</f>
        <v>0</v>
      </c>
      <c r="G215" s="117">
        <f>IF(AND('Redovisning 4'!B63&gt;2004,'Redovisning 4'!B63&lt;2010),1,0)</f>
        <v>0</v>
      </c>
      <c r="H215" s="117">
        <f>IF(AND('Redovisning 4'!B63&gt;1996,'Redovisning 4'!B63&lt;2005),1,0)</f>
        <v>0</v>
      </c>
      <c r="I215" s="117">
        <f>E215*'Redovisning 4'!AC63</f>
        <v>0</v>
      </c>
      <c r="J215" s="117">
        <f>F215*'Redovisning 4'!AC63</f>
        <v>0</v>
      </c>
      <c r="K215" s="117">
        <f>G215*'Redovisning 4'!AC63</f>
        <v>0</v>
      </c>
      <c r="L215" s="135">
        <f>H215*'Redovisning 4'!AC63</f>
        <v>0</v>
      </c>
      <c r="M215" s="152"/>
      <c r="N215" s="1"/>
    </row>
    <row r="216" spans="1:14" x14ac:dyDescent="0.35">
      <c r="A216" s="134">
        <f>IF('Redovisning 4'!C64="Kvinna",1,0)</f>
        <v>0</v>
      </c>
      <c r="B216" s="117">
        <f>IF('Redovisning 4'!C64="man",1,0)</f>
        <v>0</v>
      </c>
      <c r="C216" s="117">
        <f>A216*'Redovisning 4'!AC64</f>
        <v>0</v>
      </c>
      <c r="D216" s="117">
        <f>B216*'Redovisning 4'!AC64</f>
        <v>0</v>
      </c>
      <c r="E216" s="117">
        <f>IF('Redovisning 4'!B64&gt;2017,1,0)</f>
        <v>0</v>
      </c>
      <c r="F216" s="117">
        <f>IF(AND('Redovisning 4'!B64&gt;2009,'Redovisning 4'!B64&lt;2018),1,0)</f>
        <v>0</v>
      </c>
      <c r="G216" s="117">
        <f>IF(AND('Redovisning 4'!B64&gt;2004,'Redovisning 4'!B64&lt;2010),1,0)</f>
        <v>0</v>
      </c>
      <c r="H216" s="117">
        <f>IF(AND('Redovisning 4'!B64&gt;1996,'Redovisning 4'!B64&lt;2005),1,0)</f>
        <v>0</v>
      </c>
      <c r="I216" s="117">
        <f>E216*'Redovisning 4'!AC64</f>
        <v>0</v>
      </c>
      <c r="J216" s="117">
        <f>F216*'Redovisning 4'!AC64</f>
        <v>0</v>
      </c>
      <c r="K216" s="117">
        <f>G216*'Redovisning 4'!AC64</f>
        <v>0</v>
      </c>
      <c r="L216" s="135">
        <f>H216*'Redovisning 4'!AC64</f>
        <v>0</v>
      </c>
      <c r="M216" s="152"/>
      <c r="N216" s="1"/>
    </row>
    <row r="217" spans="1:14" x14ac:dyDescent="0.35">
      <c r="A217" s="134">
        <f>IF('Redovisning 4'!C65="Kvinna",1,0)</f>
        <v>0</v>
      </c>
      <c r="B217" s="117">
        <f>IF('Redovisning 4'!C65="man",1,0)</f>
        <v>0</v>
      </c>
      <c r="C217" s="117">
        <f>A217*'Redovisning 4'!AC65</f>
        <v>0</v>
      </c>
      <c r="D217" s="117">
        <f>B217*'Redovisning 4'!AC65</f>
        <v>0</v>
      </c>
      <c r="E217" s="117">
        <f>IF('Redovisning 4'!B65&gt;2017,1,0)</f>
        <v>0</v>
      </c>
      <c r="F217" s="117">
        <f>IF(AND('Redovisning 4'!B65&gt;2009,'Redovisning 4'!B65&lt;2018),1,0)</f>
        <v>0</v>
      </c>
      <c r="G217" s="117">
        <f>IF(AND('Redovisning 4'!B65&gt;2004,'Redovisning 4'!B65&lt;2010),1,0)</f>
        <v>0</v>
      </c>
      <c r="H217" s="117">
        <f>IF(AND('Redovisning 4'!B65&gt;1996,'Redovisning 4'!B65&lt;2005),1,0)</f>
        <v>0</v>
      </c>
      <c r="I217" s="117">
        <f>E217*'Redovisning 4'!AC65</f>
        <v>0</v>
      </c>
      <c r="J217" s="117">
        <f>F217*'Redovisning 4'!AC65</f>
        <v>0</v>
      </c>
      <c r="K217" s="117">
        <f>G217*'Redovisning 4'!AC65</f>
        <v>0</v>
      </c>
      <c r="L217" s="135">
        <f>H217*'Redovisning 4'!AC65</f>
        <v>0</v>
      </c>
      <c r="M217" s="152"/>
      <c r="N217" s="1"/>
    </row>
    <row r="218" spans="1:14" x14ac:dyDescent="0.35">
      <c r="A218" s="134">
        <f>IF('Redovisning 4'!C66="Kvinna",1,0)</f>
        <v>0</v>
      </c>
      <c r="B218" s="117">
        <f>IF('Redovisning 4'!C66="man",1,0)</f>
        <v>0</v>
      </c>
      <c r="C218" s="117">
        <f>A218*'Redovisning 4'!AC66</f>
        <v>0</v>
      </c>
      <c r="D218" s="117">
        <f>B218*'Redovisning 4'!AC66</f>
        <v>0</v>
      </c>
      <c r="E218" s="117">
        <f>IF('Redovisning 4'!B66&gt;2017,1,0)</f>
        <v>0</v>
      </c>
      <c r="F218" s="117">
        <f>IF(AND('Redovisning 4'!B66&gt;2009,'Redovisning 4'!B66&lt;2018),1,0)</f>
        <v>0</v>
      </c>
      <c r="G218" s="117">
        <f>IF(AND('Redovisning 4'!B66&gt;2004,'Redovisning 4'!B66&lt;2010),1,0)</f>
        <v>0</v>
      </c>
      <c r="H218" s="117">
        <f>IF(AND('Redovisning 4'!B66&gt;1996,'Redovisning 4'!B66&lt;2005),1,0)</f>
        <v>0</v>
      </c>
      <c r="I218" s="117">
        <f>E218*'Redovisning 4'!AC66</f>
        <v>0</v>
      </c>
      <c r="J218" s="117">
        <f>F218*'Redovisning 4'!AC66</f>
        <v>0</v>
      </c>
      <c r="K218" s="117">
        <f>G218*'Redovisning 4'!AC66</f>
        <v>0</v>
      </c>
      <c r="L218" s="135">
        <f>H218*'Redovisning 4'!AC66</f>
        <v>0</v>
      </c>
      <c r="M218" s="152"/>
      <c r="N218" s="1"/>
    </row>
    <row r="219" spans="1:14" x14ac:dyDescent="0.35">
      <c r="A219" s="134">
        <f>IF('Redovisning 4'!C67="Kvinna",1,0)</f>
        <v>0</v>
      </c>
      <c r="B219" s="117">
        <f>IF('Redovisning 4'!C67="man",1,0)</f>
        <v>0</v>
      </c>
      <c r="C219" s="117">
        <f>A219*'Redovisning 4'!AC67</f>
        <v>0</v>
      </c>
      <c r="D219" s="117">
        <f>B219*'Redovisning 4'!AC67</f>
        <v>0</v>
      </c>
      <c r="E219" s="117">
        <f>IF('Redovisning 4'!B67&gt;2017,1,0)</f>
        <v>0</v>
      </c>
      <c r="F219" s="117">
        <f>IF(AND('Redovisning 4'!B67&gt;2009,'Redovisning 4'!B67&lt;2018),1,0)</f>
        <v>0</v>
      </c>
      <c r="G219" s="117">
        <f>IF(AND('Redovisning 4'!B67&gt;2004,'Redovisning 4'!B67&lt;2010),1,0)</f>
        <v>0</v>
      </c>
      <c r="H219" s="117">
        <f>IF(AND('Redovisning 4'!B67&gt;1996,'Redovisning 4'!B67&lt;2005),1,0)</f>
        <v>0</v>
      </c>
      <c r="I219" s="117">
        <f>E219*'Redovisning 4'!AC67</f>
        <v>0</v>
      </c>
      <c r="J219" s="117">
        <f>F219*'Redovisning 4'!AC67</f>
        <v>0</v>
      </c>
      <c r="K219" s="117">
        <f>G219*'Redovisning 4'!AC67</f>
        <v>0</v>
      </c>
      <c r="L219" s="135">
        <f>H219*'Redovisning 4'!AC67</f>
        <v>0</v>
      </c>
      <c r="M219" s="152"/>
      <c r="N219" s="1"/>
    </row>
    <row r="220" spans="1:14" x14ac:dyDescent="0.35">
      <c r="A220" s="134">
        <f>IF('Redovisning 4'!C68="Kvinna",1,0)</f>
        <v>0</v>
      </c>
      <c r="B220" s="117">
        <f>IF('Redovisning 4'!C68="man",1,0)</f>
        <v>0</v>
      </c>
      <c r="C220" s="117">
        <f>A220*'Redovisning 4'!AC68</f>
        <v>0</v>
      </c>
      <c r="D220" s="117">
        <f>B220*'Redovisning 4'!AC68</f>
        <v>0</v>
      </c>
      <c r="E220" s="117">
        <f>IF('Redovisning 4'!B68&gt;2017,1,0)</f>
        <v>0</v>
      </c>
      <c r="F220" s="117">
        <f>IF(AND('Redovisning 4'!B68&gt;2009,'Redovisning 4'!B68&lt;2018),1,0)</f>
        <v>0</v>
      </c>
      <c r="G220" s="117">
        <f>IF(AND('Redovisning 4'!B68&gt;2004,'Redovisning 4'!B68&lt;2010),1,0)</f>
        <v>0</v>
      </c>
      <c r="H220" s="117">
        <f>IF(AND('Redovisning 4'!B68&gt;1996,'Redovisning 4'!B68&lt;2005),1,0)</f>
        <v>0</v>
      </c>
      <c r="I220" s="117">
        <f>E220*'Redovisning 4'!AC68</f>
        <v>0</v>
      </c>
      <c r="J220" s="117">
        <f>F220*'Redovisning 4'!AC68</f>
        <v>0</v>
      </c>
      <c r="K220" s="117">
        <f>G220*'Redovisning 4'!AC68</f>
        <v>0</v>
      </c>
      <c r="L220" s="135">
        <f>H220*'Redovisning 4'!AC68</f>
        <v>0</v>
      </c>
      <c r="M220" s="152"/>
      <c r="N220" s="1"/>
    </row>
    <row r="221" spans="1:14" x14ac:dyDescent="0.35">
      <c r="A221" s="134">
        <f>IF('Redovisning 4'!C69="Kvinna",1,0)</f>
        <v>0</v>
      </c>
      <c r="B221" s="117">
        <f>IF('Redovisning 4'!C69="man",1,0)</f>
        <v>0</v>
      </c>
      <c r="C221" s="117">
        <f>A221*'Redovisning 4'!AC69</f>
        <v>0</v>
      </c>
      <c r="D221" s="117">
        <f>B221*'Redovisning 4'!AC69</f>
        <v>0</v>
      </c>
      <c r="E221" s="117">
        <f>IF('Redovisning 4'!B69&gt;2017,1,0)</f>
        <v>0</v>
      </c>
      <c r="F221" s="117">
        <f>IF(AND('Redovisning 4'!B69&gt;2009,'Redovisning 4'!B69&lt;2018),1,0)</f>
        <v>0</v>
      </c>
      <c r="G221" s="117">
        <f>IF(AND('Redovisning 4'!B69&gt;2004,'Redovisning 4'!B69&lt;2010),1,0)</f>
        <v>0</v>
      </c>
      <c r="H221" s="117">
        <f>IF(AND('Redovisning 4'!B69&gt;1996,'Redovisning 4'!B69&lt;2005),1,0)</f>
        <v>0</v>
      </c>
      <c r="I221" s="117">
        <f>E221*'Redovisning 4'!AC69</f>
        <v>0</v>
      </c>
      <c r="J221" s="117">
        <f>F221*'Redovisning 4'!AC69</f>
        <v>0</v>
      </c>
      <c r="K221" s="117">
        <f>G221*'Redovisning 4'!AC69</f>
        <v>0</v>
      </c>
      <c r="L221" s="135">
        <f>H221*'Redovisning 4'!AC69</f>
        <v>0</v>
      </c>
      <c r="M221" s="152"/>
      <c r="N221" s="1"/>
    </row>
    <row r="222" spans="1:14" x14ac:dyDescent="0.35">
      <c r="A222" s="134">
        <f>IF('Redovisning 4'!C70="Kvinna",1,0)</f>
        <v>0</v>
      </c>
      <c r="B222" s="117">
        <f>IF('Redovisning 4'!C70="man",1,0)</f>
        <v>0</v>
      </c>
      <c r="C222" s="117">
        <f>A222*'Redovisning 4'!AC70</f>
        <v>0</v>
      </c>
      <c r="D222" s="117">
        <f>B222*'Redovisning 4'!AC70</f>
        <v>0</v>
      </c>
      <c r="E222" s="117">
        <f>IF('Redovisning 4'!B70&gt;2017,1,0)</f>
        <v>0</v>
      </c>
      <c r="F222" s="117">
        <f>IF(AND('Redovisning 4'!B70&gt;2009,'Redovisning 4'!B70&lt;2018),1,0)</f>
        <v>0</v>
      </c>
      <c r="G222" s="117">
        <f>IF(AND('Redovisning 4'!B70&gt;2004,'Redovisning 4'!B70&lt;2010),1,0)</f>
        <v>0</v>
      </c>
      <c r="H222" s="117">
        <f>IF(AND('Redovisning 4'!B70&gt;1996,'Redovisning 4'!B70&lt;2005),1,0)</f>
        <v>0</v>
      </c>
      <c r="I222" s="117">
        <f>E222*'Redovisning 4'!AC70</f>
        <v>0</v>
      </c>
      <c r="J222" s="117">
        <f>F222*'Redovisning 4'!AC70</f>
        <v>0</v>
      </c>
      <c r="K222" s="117">
        <f>G222*'Redovisning 4'!AC70</f>
        <v>0</v>
      </c>
      <c r="L222" s="135">
        <f>H222*'Redovisning 4'!AC70</f>
        <v>0</v>
      </c>
      <c r="M222" s="152"/>
      <c r="N222" s="1"/>
    </row>
    <row r="223" spans="1:14" x14ac:dyDescent="0.35">
      <c r="A223" s="134">
        <f>IF('Redovisning 4'!C71="Kvinna",1,0)</f>
        <v>0</v>
      </c>
      <c r="B223" s="117">
        <f>IF('Redovisning 4'!C71="man",1,0)</f>
        <v>0</v>
      </c>
      <c r="C223" s="117">
        <f>A223*'Redovisning 4'!AC71</f>
        <v>0</v>
      </c>
      <c r="D223" s="117">
        <f>B223*'Redovisning 4'!AC71</f>
        <v>0</v>
      </c>
      <c r="E223" s="117">
        <f>IF('Redovisning 4'!B71&gt;2017,1,0)</f>
        <v>0</v>
      </c>
      <c r="F223" s="117">
        <f>IF(AND('Redovisning 4'!B71&gt;2009,'Redovisning 4'!B71&lt;2018),1,0)</f>
        <v>0</v>
      </c>
      <c r="G223" s="117">
        <f>IF(AND('Redovisning 4'!B71&gt;2004,'Redovisning 4'!B71&lt;2010),1,0)</f>
        <v>0</v>
      </c>
      <c r="H223" s="117">
        <f>IF(AND('Redovisning 4'!B71&gt;1996,'Redovisning 4'!B71&lt;2005),1,0)</f>
        <v>0</v>
      </c>
      <c r="I223" s="117">
        <f>E223*'Redovisning 4'!AC71</f>
        <v>0</v>
      </c>
      <c r="J223" s="117">
        <f>F223*'Redovisning 4'!AC71</f>
        <v>0</v>
      </c>
      <c r="K223" s="117">
        <f>G223*'Redovisning 4'!AC71</f>
        <v>0</v>
      </c>
      <c r="L223" s="135">
        <f>H223*'Redovisning 4'!AC71</f>
        <v>0</v>
      </c>
      <c r="M223" s="152"/>
      <c r="N223" s="1"/>
    </row>
    <row r="224" spans="1:14" x14ac:dyDescent="0.35">
      <c r="A224" s="134">
        <f>IF('Redovisning 4'!C72="Kvinna",1,0)</f>
        <v>0</v>
      </c>
      <c r="B224" s="117">
        <f>IF('Redovisning 4'!C72="man",1,0)</f>
        <v>0</v>
      </c>
      <c r="C224" s="117">
        <f>A224*'Redovisning 4'!AC72</f>
        <v>0</v>
      </c>
      <c r="D224" s="117">
        <f>B224*'Redovisning 4'!AC72</f>
        <v>0</v>
      </c>
      <c r="E224" s="117">
        <f>IF('Redovisning 4'!B72&gt;2017,1,0)</f>
        <v>0</v>
      </c>
      <c r="F224" s="117">
        <f>IF(AND('Redovisning 4'!B72&gt;2009,'Redovisning 4'!B72&lt;2018),1,0)</f>
        <v>0</v>
      </c>
      <c r="G224" s="117">
        <f>IF(AND('Redovisning 4'!B72&gt;2004,'Redovisning 4'!B72&lt;2010),1,0)</f>
        <v>0</v>
      </c>
      <c r="H224" s="117">
        <f>IF(AND('Redovisning 4'!B72&gt;1996,'Redovisning 4'!B72&lt;2005),1,0)</f>
        <v>0</v>
      </c>
      <c r="I224" s="117">
        <f>E224*'Redovisning 4'!AC72</f>
        <v>0</v>
      </c>
      <c r="J224" s="117">
        <f>F224*'Redovisning 4'!AC72</f>
        <v>0</v>
      </c>
      <c r="K224" s="117">
        <f>G224*'Redovisning 4'!AC72</f>
        <v>0</v>
      </c>
      <c r="L224" s="135">
        <f>H224*'Redovisning 4'!AC72</f>
        <v>0</v>
      </c>
      <c r="M224" s="152"/>
      <c r="N224" s="1"/>
    </row>
    <row r="225" spans="1:14" x14ac:dyDescent="0.35">
      <c r="A225" s="134">
        <f>IF('Redovisning 4'!C73="Kvinna",1,0)</f>
        <v>0</v>
      </c>
      <c r="B225" s="117">
        <f>IF('Redovisning 4'!C73="man",1,0)</f>
        <v>0</v>
      </c>
      <c r="C225" s="117">
        <f>A225*'Redovisning 4'!AC73</f>
        <v>0</v>
      </c>
      <c r="D225" s="117">
        <f>B225*'Redovisning 4'!AC73</f>
        <v>0</v>
      </c>
      <c r="E225" s="117">
        <f>IF('Redovisning 4'!B73&gt;2017,1,0)</f>
        <v>0</v>
      </c>
      <c r="F225" s="117">
        <f>IF(AND('Redovisning 4'!B73&gt;2009,'Redovisning 4'!B73&lt;2018),1,0)</f>
        <v>0</v>
      </c>
      <c r="G225" s="117">
        <f>IF(AND('Redovisning 4'!B73&gt;2004,'Redovisning 4'!B73&lt;2010),1,0)</f>
        <v>0</v>
      </c>
      <c r="H225" s="117">
        <f>IF(AND('Redovisning 4'!B73&gt;1996,'Redovisning 4'!B73&lt;2005),1,0)</f>
        <v>0</v>
      </c>
      <c r="I225" s="117">
        <f>E225*'Redovisning 4'!AC73</f>
        <v>0</v>
      </c>
      <c r="J225" s="117">
        <f>F225*'Redovisning 4'!AC73</f>
        <v>0</v>
      </c>
      <c r="K225" s="117">
        <f>G225*'Redovisning 4'!AC73</f>
        <v>0</v>
      </c>
      <c r="L225" s="135">
        <f>H225*'Redovisning 4'!AC73</f>
        <v>0</v>
      </c>
      <c r="M225" s="152"/>
      <c r="N225" s="1"/>
    </row>
    <row r="226" spans="1:14" x14ac:dyDescent="0.35">
      <c r="A226" s="134">
        <f>IF('Redovisning 4'!C74="Kvinna",1,0)</f>
        <v>0</v>
      </c>
      <c r="B226" s="117">
        <f>IF('Redovisning 4'!C74="man",1,0)</f>
        <v>0</v>
      </c>
      <c r="C226" s="117">
        <f>A226*'Redovisning 4'!AC74</f>
        <v>0</v>
      </c>
      <c r="D226" s="117">
        <f>B226*'Redovisning 4'!AC74</f>
        <v>0</v>
      </c>
      <c r="E226" s="117">
        <f>IF('Redovisning 4'!B74&gt;2017,1,0)</f>
        <v>0</v>
      </c>
      <c r="F226" s="117">
        <f>IF(AND('Redovisning 4'!B74&gt;2009,'Redovisning 4'!B74&lt;2018),1,0)</f>
        <v>0</v>
      </c>
      <c r="G226" s="117">
        <f>IF(AND('Redovisning 4'!B74&gt;2004,'Redovisning 4'!B74&lt;2010),1,0)</f>
        <v>0</v>
      </c>
      <c r="H226" s="117">
        <f>IF(AND('Redovisning 4'!B74&gt;1996,'Redovisning 4'!B74&lt;2005),1,0)</f>
        <v>0</v>
      </c>
      <c r="I226" s="117">
        <f>E226*'Redovisning 4'!AC74</f>
        <v>0</v>
      </c>
      <c r="J226" s="117">
        <f>F226*'Redovisning 4'!AC74</f>
        <v>0</v>
      </c>
      <c r="K226" s="117">
        <f>G226*'Redovisning 4'!AC74</f>
        <v>0</v>
      </c>
      <c r="L226" s="135">
        <f>H226*'Redovisning 4'!AC74</f>
        <v>0</v>
      </c>
      <c r="M226" s="152"/>
      <c r="N226" s="1"/>
    </row>
    <row r="227" spans="1:14" x14ac:dyDescent="0.35">
      <c r="A227" s="134">
        <f>IF('Redovisning 4'!C75="Kvinna",1,0)</f>
        <v>0</v>
      </c>
      <c r="B227" s="117">
        <f>IF('Redovisning 4'!C75="man",1,0)</f>
        <v>0</v>
      </c>
      <c r="C227" s="117">
        <f>A227*'Redovisning 4'!AC75</f>
        <v>0</v>
      </c>
      <c r="D227" s="117">
        <f>B227*'Redovisning 4'!AC75</f>
        <v>0</v>
      </c>
      <c r="E227" s="117">
        <f>IF('Redovisning 4'!B75&gt;2017,1,0)</f>
        <v>0</v>
      </c>
      <c r="F227" s="117">
        <f>IF(AND('Redovisning 4'!B75&gt;2009,'Redovisning 4'!B75&lt;2018),1,0)</f>
        <v>0</v>
      </c>
      <c r="G227" s="117">
        <f>IF(AND('Redovisning 4'!B75&gt;2004,'Redovisning 4'!B75&lt;2010),1,0)</f>
        <v>0</v>
      </c>
      <c r="H227" s="117">
        <f>IF(AND('Redovisning 4'!B75&gt;1996,'Redovisning 4'!B75&lt;2005),1,0)</f>
        <v>0</v>
      </c>
      <c r="I227" s="117">
        <f>E227*'Redovisning 4'!AC75</f>
        <v>0</v>
      </c>
      <c r="J227" s="117">
        <f>F227*'Redovisning 4'!AC75</f>
        <v>0</v>
      </c>
      <c r="K227" s="117">
        <f>G227*'Redovisning 4'!AC75</f>
        <v>0</v>
      </c>
      <c r="L227" s="135">
        <f>H227*'Redovisning 4'!AC75</f>
        <v>0</v>
      </c>
      <c r="M227" s="152"/>
      <c r="N227" s="1"/>
    </row>
    <row r="228" spans="1:14" x14ac:dyDescent="0.35">
      <c r="A228" s="134">
        <f>IF('Redovisning 4'!C76="Kvinna",1,0)</f>
        <v>0</v>
      </c>
      <c r="B228" s="117">
        <f>IF('Redovisning 4'!C76="man",1,0)</f>
        <v>0</v>
      </c>
      <c r="C228" s="117">
        <f>A228*'Redovisning 4'!AC76</f>
        <v>0</v>
      </c>
      <c r="D228" s="117">
        <f>B228*'Redovisning 4'!AC76</f>
        <v>0</v>
      </c>
      <c r="E228" s="117">
        <f>IF('Redovisning 4'!B76&gt;2017,1,0)</f>
        <v>0</v>
      </c>
      <c r="F228" s="117">
        <f>IF(AND('Redovisning 4'!B76&gt;2009,'Redovisning 4'!B76&lt;2018),1,0)</f>
        <v>0</v>
      </c>
      <c r="G228" s="117">
        <f>IF(AND('Redovisning 4'!B76&gt;2004,'Redovisning 4'!B76&lt;2010),1,0)</f>
        <v>0</v>
      </c>
      <c r="H228" s="117">
        <f>IF(AND('Redovisning 4'!B76&gt;1996,'Redovisning 4'!B76&lt;2005),1,0)</f>
        <v>0</v>
      </c>
      <c r="I228" s="117">
        <f>E228*'Redovisning 4'!AC76</f>
        <v>0</v>
      </c>
      <c r="J228" s="117">
        <f>F228*'Redovisning 4'!AC76</f>
        <v>0</v>
      </c>
      <c r="K228" s="117">
        <f>G228*'Redovisning 4'!AC76</f>
        <v>0</v>
      </c>
      <c r="L228" s="135">
        <f>H228*'Redovisning 4'!AC76</f>
        <v>0</v>
      </c>
      <c r="M228" s="152"/>
      <c r="N228" s="1"/>
    </row>
    <row r="229" spans="1:14" x14ac:dyDescent="0.35">
      <c r="A229" s="134">
        <f>IF('Redovisning 4'!C77="Kvinna",1,0)</f>
        <v>0</v>
      </c>
      <c r="B229" s="117">
        <f>IF('Redovisning 4'!C77="man",1,0)</f>
        <v>0</v>
      </c>
      <c r="C229" s="117">
        <f>A229*'Redovisning 4'!AC77</f>
        <v>0</v>
      </c>
      <c r="D229" s="117">
        <f>B229*'Redovisning 4'!AC77</f>
        <v>0</v>
      </c>
      <c r="E229" s="117">
        <f>IF('Redovisning 4'!B77&gt;2017,1,0)</f>
        <v>0</v>
      </c>
      <c r="F229" s="117">
        <f>IF(AND('Redovisning 4'!B77&gt;2009,'Redovisning 4'!B77&lt;2018),1,0)</f>
        <v>0</v>
      </c>
      <c r="G229" s="117">
        <f>IF(AND('Redovisning 4'!B77&gt;2004,'Redovisning 4'!B77&lt;2010),1,0)</f>
        <v>0</v>
      </c>
      <c r="H229" s="117">
        <f>IF(AND('Redovisning 4'!B77&gt;1996,'Redovisning 4'!B77&lt;2005),1,0)</f>
        <v>0</v>
      </c>
      <c r="I229" s="117">
        <f>E229*'Redovisning 4'!AC77</f>
        <v>0</v>
      </c>
      <c r="J229" s="117">
        <f>F229*'Redovisning 4'!AC77</f>
        <v>0</v>
      </c>
      <c r="K229" s="117">
        <f>G229*'Redovisning 4'!AC77</f>
        <v>0</v>
      </c>
      <c r="L229" s="135">
        <f>H229*'Redovisning 4'!AC77</f>
        <v>0</v>
      </c>
      <c r="M229" s="152"/>
      <c r="N229" s="1"/>
    </row>
    <row r="230" spans="1:14" x14ac:dyDescent="0.35">
      <c r="A230" s="134">
        <f>IF('Redovisning 4'!C78="Kvinna",1,0)</f>
        <v>0</v>
      </c>
      <c r="B230" s="117">
        <f>IF('Redovisning 4'!C78="man",1,0)</f>
        <v>0</v>
      </c>
      <c r="C230" s="117">
        <f>A230*'Redovisning 4'!AC78</f>
        <v>0</v>
      </c>
      <c r="D230" s="117">
        <f>B230*'Redovisning 4'!AC78</f>
        <v>0</v>
      </c>
      <c r="E230" s="117">
        <f>IF('Redovisning 4'!B78&gt;2017,1,0)</f>
        <v>0</v>
      </c>
      <c r="F230" s="117">
        <f>IF(AND('Redovisning 4'!B78&gt;2009,'Redovisning 4'!B78&lt;2018),1,0)</f>
        <v>0</v>
      </c>
      <c r="G230" s="117">
        <f>IF(AND('Redovisning 4'!B78&gt;2004,'Redovisning 4'!B78&lt;2010),1,0)</f>
        <v>0</v>
      </c>
      <c r="H230" s="117">
        <f>IF(AND('Redovisning 4'!B78&gt;1996,'Redovisning 4'!B78&lt;2005),1,0)</f>
        <v>0</v>
      </c>
      <c r="I230" s="117">
        <f>E230*'Redovisning 4'!AC78</f>
        <v>0</v>
      </c>
      <c r="J230" s="117">
        <f>F230*'Redovisning 4'!AC78</f>
        <v>0</v>
      </c>
      <c r="K230" s="117">
        <f>G230*'Redovisning 4'!AC78</f>
        <v>0</v>
      </c>
      <c r="L230" s="135">
        <f>H230*'Redovisning 4'!AC78</f>
        <v>0</v>
      </c>
      <c r="M230" s="152"/>
      <c r="N230" s="1"/>
    </row>
    <row r="231" spans="1:14" x14ac:dyDescent="0.35">
      <c r="A231" s="134">
        <f>IF('Redovisning 4'!C79="Kvinna",1,0)</f>
        <v>0</v>
      </c>
      <c r="B231" s="117">
        <f>IF('Redovisning 4'!C79="man",1,0)</f>
        <v>0</v>
      </c>
      <c r="C231" s="117">
        <f>A231*'Redovisning 4'!AC79</f>
        <v>0</v>
      </c>
      <c r="D231" s="117">
        <f>B231*'Redovisning 4'!AC79</f>
        <v>0</v>
      </c>
      <c r="E231" s="117">
        <f>IF('Redovisning 4'!B79&gt;2017,1,0)</f>
        <v>0</v>
      </c>
      <c r="F231" s="117">
        <f>IF(AND('Redovisning 4'!B79&gt;2009,'Redovisning 4'!B79&lt;2018),1,0)</f>
        <v>0</v>
      </c>
      <c r="G231" s="117">
        <f>IF(AND('Redovisning 4'!B79&gt;2004,'Redovisning 4'!B79&lt;2010),1,0)</f>
        <v>0</v>
      </c>
      <c r="H231" s="117">
        <f>IF(AND('Redovisning 4'!B79&gt;1996,'Redovisning 4'!B79&lt;2005),1,0)</f>
        <v>0</v>
      </c>
      <c r="I231" s="117">
        <f>E231*'Redovisning 4'!AC79</f>
        <v>0</v>
      </c>
      <c r="J231" s="117">
        <f>F231*'Redovisning 4'!AC79</f>
        <v>0</v>
      </c>
      <c r="K231" s="117">
        <f>G231*'Redovisning 4'!AC79</f>
        <v>0</v>
      </c>
      <c r="L231" s="135">
        <f>H231*'Redovisning 4'!AC79</f>
        <v>0</v>
      </c>
      <c r="M231" s="152"/>
      <c r="N231" s="1"/>
    </row>
    <row r="232" spans="1:14" x14ac:dyDescent="0.35">
      <c r="A232" s="134">
        <f>IF('Redovisning 4'!C80="Kvinna",1,0)</f>
        <v>0</v>
      </c>
      <c r="B232" s="117">
        <f>IF('Redovisning 4'!C80="man",1,0)</f>
        <v>0</v>
      </c>
      <c r="C232" s="117">
        <f>A232*'Redovisning 4'!AC80</f>
        <v>0</v>
      </c>
      <c r="D232" s="117">
        <f>B232*'Redovisning 4'!AC80</f>
        <v>0</v>
      </c>
      <c r="E232" s="117">
        <f>IF('Redovisning 4'!B80&gt;2017,1,0)</f>
        <v>0</v>
      </c>
      <c r="F232" s="117">
        <f>IF(AND('Redovisning 4'!B80&gt;2009,'Redovisning 4'!B80&lt;2018),1,0)</f>
        <v>0</v>
      </c>
      <c r="G232" s="117">
        <f>IF(AND('Redovisning 4'!B80&gt;2004,'Redovisning 4'!B80&lt;2010),1,0)</f>
        <v>0</v>
      </c>
      <c r="H232" s="117">
        <f>IF(AND('Redovisning 4'!B80&gt;1996,'Redovisning 4'!B80&lt;2005),1,0)</f>
        <v>0</v>
      </c>
      <c r="I232" s="117">
        <f>E232*'Redovisning 4'!AC80</f>
        <v>0</v>
      </c>
      <c r="J232" s="117">
        <f>F232*'Redovisning 4'!AC80</f>
        <v>0</v>
      </c>
      <c r="K232" s="117">
        <f>G232*'Redovisning 4'!AC80</f>
        <v>0</v>
      </c>
      <c r="L232" s="135">
        <f>H232*'Redovisning 4'!AC80</f>
        <v>0</v>
      </c>
      <c r="M232" s="152"/>
      <c r="N232" s="1"/>
    </row>
    <row r="233" spans="1:14" x14ac:dyDescent="0.35">
      <c r="A233" s="134">
        <f>IF('Redovisning 4'!C81="Kvinna",1,0)</f>
        <v>0</v>
      </c>
      <c r="B233" s="117">
        <f>IF('Redovisning 4'!C81="man",1,0)</f>
        <v>0</v>
      </c>
      <c r="C233" s="117">
        <f>A233*'Redovisning 4'!AC81</f>
        <v>0</v>
      </c>
      <c r="D233" s="117">
        <f>B233*'Redovisning 4'!AC81</f>
        <v>0</v>
      </c>
      <c r="E233" s="117">
        <f>IF('Redovisning 4'!B81&gt;2017,1,0)</f>
        <v>0</v>
      </c>
      <c r="F233" s="117">
        <f>IF(AND('Redovisning 4'!B81&gt;2009,'Redovisning 4'!B81&lt;2018),1,0)</f>
        <v>0</v>
      </c>
      <c r="G233" s="117">
        <f>IF(AND('Redovisning 4'!B81&gt;2004,'Redovisning 4'!B81&lt;2010),1,0)</f>
        <v>0</v>
      </c>
      <c r="H233" s="117">
        <f>IF(AND('Redovisning 4'!B81&gt;1996,'Redovisning 4'!B81&lt;2005),1,0)</f>
        <v>0</v>
      </c>
      <c r="I233" s="117">
        <f>E233*'Redovisning 4'!AC81</f>
        <v>0</v>
      </c>
      <c r="J233" s="117">
        <f>F233*'Redovisning 4'!AC81</f>
        <v>0</v>
      </c>
      <c r="K233" s="117">
        <f>G233*'Redovisning 4'!AC81</f>
        <v>0</v>
      </c>
      <c r="L233" s="135">
        <f>H233*'Redovisning 4'!AC81</f>
        <v>0</v>
      </c>
      <c r="M233" s="152"/>
      <c r="N233" s="1"/>
    </row>
    <row r="234" spans="1:14" x14ac:dyDescent="0.35">
      <c r="A234" s="134">
        <f>IF('Redovisning 4'!C82="Kvinna",1,0)</f>
        <v>0</v>
      </c>
      <c r="B234" s="117">
        <f>IF('Redovisning 4'!C82="man",1,0)</f>
        <v>0</v>
      </c>
      <c r="C234" s="117">
        <f>A234*'Redovisning 4'!AC82</f>
        <v>0</v>
      </c>
      <c r="D234" s="117">
        <f>B234*'Redovisning 4'!AC82</f>
        <v>0</v>
      </c>
      <c r="E234" s="117">
        <f>IF('Redovisning 4'!B82&gt;2017,1,0)</f>
        <v>0</v>
      </c>
      <c r="F234" s="117">
        <f>IF(AND('Redovisning 4'!B82&gt;2009,'Redovisning 4'!B82&lt;2018),1,0)</f>
        <v>0</v>
      </c>
      <c r="G234" s="117">
        <f>IF(AND('Redovisning 4'!B82&gt;2004,'Redovisning 4'!B82&lt;2010),1,0)</f>
        <v>0</v>
      </c>
      <c r="H234" s="117">
        <f>IF(AND('Redovisning 4'!B82&gt;1996,'Redovisning 4'!B82&lt;2005),1,0)</f>
        <v>0</v>
      </c>
      <c r="I234" s="117">
        <f>E234*'Redovisning 4'!AC82</f>
        <v>0</v>
      </c>
      <c r="J234" s="117">
        <f>F234*'Redovisning 4'!AC82</f>
        <v>0</v>
      </c>
      <c r="K234" s="117">
        <f>G234*'Redovisning 4'!AC82</f>
        <v>0</v>
      </c>
      <c r="L234" s="135">
        <f>H234*'Redovisning 4'!AC82</f>
        <v>0</v>
      </c>
      <c r="M234" s="152"/>
      <c r="N234" s="1"/>
    </row>
    <row r="235" spans="1:14" x14ac:dyDescent="0.35">
      <c r="A235" s="134">
        <f>IF('Redovisning 4'!C83="Kvinna",1,0)</f>
        <v>0</v>
      </c>
      <c r="B235" s="117">
        <f>IF('Redovisning 4'!C83="man",1,0)</f>
        <v>0</v>
      </c>
      <c r="C235" s="117">
        <f>A235*'Redovisning 4'!AC83</f>
        <v>0</v>
      </c>
      <c r="D235" s="117">
        <f>B235*'Redovisning 4'!AC83</f>
        <v>0</v>
      </c>
      <c r="E235" s="117">
        <f>IF('Redovisning 4'!B83&gt;2017,1,0)</f>
        <v>0</v>
      </c>
      <c r="F235" s="117">
        <f>IF(AND('Redovisning 4'!B83&gt;2009,'Redovisning 4'!B83&lt;2018),1,0)</f>
        <v>0</v>
      </c>
      <c r="G235" s="117">
        <f>IF(AND('Redovisning 4'!B83&gt;2004,'Redovisning 4'!B83&lt;2010),1,0)</f>
        <v>0</v>
      </c>
      <c r="H235" s="117">
        <f>IF(AND('Redovisning 4'!B83&gt;1996,'Redovisning 4'!B83&lt;2005),1,0)</f>
        <v>0</v>
      </c>
      <c r="I235" s="117">
        <f>E235*'Redovisning 4'!AC83</f>
        <v>0</v>
      </c>
      <c r="J235" s="117">
        <f>F235*'Redovisning 4'!AC83</f>
        <v>0</v>
      </c>
      <c r="K235" s="117">
        <f>G235*'Redovisning 4'!AC83</f>
        <v>0</v>
      </c>
      <c r="L235" s="135">
        <f>H235*'Redovisning 4'!AC83</f>
        <v>0</v>
      </c>
      <c r="M235" s="152"/>
      <c r="N235" s="1"/>
    </row>
    <row r="236" spans="1:14" x14ac:dyDescent="0.35">
      <c r="A236" s="134">
        <f>IF('Redovisning 4'!C84="Kvinna",1,0)</f>
        <v>0</v>
      </c>
      <c r="B236" s="117">
        <f>IF('Redovisning 4'!C84="man",1,0)</f>
        <v>0</v>
      </c>
      <c r="C236" s="117">
        <f>A236*'Redovisning 4'!AC84</f>
        <v>0</v>
      </c>
      <c r="D236" s="117">
        <f>B236*'Redovisning 4'!AC84</f>
        <v>0</v>
      </c>
      <c r="E236" s="117">
        <f>IF('Redovisning 4'!B84&gt;2017,1,0)</f>
        <v>0</v>
      </c>
      <c r="F236" s="117">
        <f>IF(AND('Redovisning 4'!B84&gt;2009,'Redovisning 4'!B84&lt;2018),1,0)</f>
        <v>0</v>
      </c>
      <c r="G236" s="117">
        <f>IF(AND('Redovisning 4'!B84&gt;2004,'Redovisning 4'!B84&lt;2010),1,0)</f>
        <v>0</v>
      </c>
      <c r="H236" s="117">
        <f>IF(AND('Redovisning 4'!B84&gt;1996,'Redovisning 4'!B84&lt;2005),1,0)</f>
        <v>0</v>
      </c>
      <c r="I236" s="117">
        <f>E236*'Redovisning 4'!AC84</f>
        <v>0</v>
      </c>
      <c r="J236" s="117">
        <f>F236*'Redovisning 4'!AC84</f>
        <v>0</v>
      </c>
      <c r="K236" s="117">
        <f>G236*'Redovisning 4'!AC84</f>
        <v>0</v>
      </c>
      <c r="L236" s="135">
        <f>H236*'Redovisning 4'!AC84</f>
        <v>0</v>
      </c>
      <c r="M236" s="152"/>
      <c r="N236" s="1"/>
    </row>
    <row r="237" spans="1:14" x14ac:dyDescent="0.35">
      <c r="A237" s="136">
        <f t="shared" ref="A237:L237" si="3">SUM(A182:A236)</f>
        <v>1</v>
      </c>
      <c r="B237" s="137">
        <f t="shared" si="3"/>
        <v>0</v>
      </c>
      <c r="C237" s="137">
        <f t="shared" si="3"/>
        <v>1</v>
      </c>
      <c r="D237" s="137">
        <f t="shared" si="3"/>
        <v>0</v>
      </c>
      <c r="E237" s="137">
        <f t="shared" si="3"/>
        <v>0</v>
      </c>
      <c r="F237" s="137">
        <f t="shared" si="3"/>
        <v>0</v>
      </c>
      <c r="G237" s="137">
        <f t="shared" si="3"/>
        <v>1</v>
      </c>
      <c r="H237" s="137">
        <f t="shared" si="3"/>
        <v>0</v>
      </c>
      <c r="I237" s="137">
        <f t="shared" si="3"/>
        <v>0</v>
      </c>
      <c r="J237" s="137">
        <f t="shared" si="3"/>
        <v>0</v>
      </c>
      <c r="K237" s="137">
        <f t="shared" si="3"/>
        <v>1</v>
      </c>
      <c r="L237" s="138">
        <f t="shared" si="3"/>
        <v>0</v>
      </c>
      <c r="M237" s="154">
        <f>SUM(M182:M236)</f>
        <v>0</v>
      </c>
      <c r="N237" s="154">
        <f>SUM(N182:N236)</f>
        <v>0</v>
      </c>
    </row>
  </sheetData>
  <sheetProtection algorithmName="SHA-512" hashValue="aPgk93YSC1JtREXWMAiUJRsyUFPFbyQ0OK7p6tCh85wbiJN8nwQQCk2uC9k0coRSrEpOu1bqzr7AH5Nu29M25Q==" saltValue="ELlSHxxinORQkgoTvv1M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Redovisning 1</vt:lpstr>
      <vt:lpstr>Redovisning 2</vt:lpstr>
      <vt:lpstr>Redovisning 3</vt:lpstr>
      <vt:lpstr>Redovisning 4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2023-01-04T14:44:17Z</dcterms:modified>
</cp:coreProperties>
</file>